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CFDC11F1-7984-4298-8E8D-0F34FE31F9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L-LHC Total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C13" i="1"/>
  <c r="C12" i="1"/>
  <c r="B12" i="1"/>
  <c r="J8" i="1"/>
  <c r="J13" i="1" s="1"/>
  <c r="I8" i="1"/>
  <c r="I13" i="1" s="1"/>
  <c r="H8" i="1"/>
  <c r="H13" i="1" s="1"/>
  <c r="G8" i="1"/>
  <c r="F8" i="1"/>
  <c r="F13" i="1" s="1"/>
  <c r="E8" i="1"/>
  <c r="E13" i="1" s="1"/>
  <c r="D8" i="1"/>
  <c r="D13" i="1" s="1"/>
  <c r="C8" i="1"/>
  <c r="B8" i="1"/>
  <c r="B13" i="1" s="1"/>
  <c r="B6" i="1"/>
</calcChain>
</file>

<file path=xl/sharedStrings.xml><?xml version="1.0" encoding="utf-8"?>
<sst xmlns="http://schemas.openxmlformats.org/spreadsheetml/2006/main" count="22" uniqueCount="22">
  <si>
    <t>Total Funding Requirements for HL-LHC Upgrade</t>
  </si>
  <si>
    <t>(Dollars in Millions)</t>
  </si>
  <si>
    <t>Cumulative
Prior
Years</t>
  </si>
  <si>
    <t>FY 2019 Actual</t>
  </si>
  <si>
    <t>FY 2020
Request</t>
  </si>
  <si>
    <t>FY 2021
Request</t>
  </si>
  <si>
    <r>
      <t>ESTIMATES</t>
    </r>
    <r>
      <rPr>
        <b/>
        <vertAlign val="superscript"/>
        <sz val="10"/>
        <color theme="1"/>
        <rFont val="Arial"/>
        <family val="2"/>
      </rPr>
      <t>1</t>
    </r>
  </si>
  <si>
    <t>FY 2022</t>
  </si>
  <si>
    <t>FY 2023</t>
  </si>
  <si>
    <t>FY 2024</t>
  </si>
  <si>
    <t>FY 2025</t>
  </si>
  <si>
    <t>FY 2026</t>
  </si>
  <si>
    <t>R&amp;RA:</t>
  </si>
  <si>
    <t>Subtotal, R&amp;RA</t>
  </si>
  <si>
    <t>MREFC:</t>
  </si>
  <si>
    <t>Subtotal, MREFC</t>
  </si>
  <si>
    <t>TOTAL REQUIREMENTS</t>
  </si>
  <si>
    <t>Development &amp; Design</t>
  </si>
  <si>
    <r>
      <t>Operations &amp; Maintenance</t>
    </r>
    <r>
      <rPr>
        <vertAlign val="superscript"/>
        <sz val="10"/>
        <color theme="1"/>
        <rFont val="Arial"/>
        <family val="2"/>
      </rPr>
      <t>2</t>
    </r>
  </si>
  <si>
    <t>Implementation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</si>
  <si>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O&amp;M funding represents operations support for the current LHC facility and is forecast to remain constant at a level of $20.50 million during the HL-LHC upgrade. Installation, integration, and system testing of the upgraded detectors will be coordinated by CERN during 2025-2027. NSF's share of installation and commissioning costs is estimated at $5.0 million per detector, which will be funded from the FY 2025-2027 O&amp;M budgets.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</si>
  <si>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Outyear funding estimates are for planning purposes only. The current cooperative agreements end in December 2021 (CMS) and January 2022 (ATLAS).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</si>
</sst>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3" xfId="0" applyFont="1" applyBorder="1" applyAlignment="1" applyProtection="1">
      <alignment horizontal="right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3" xfId="0" applyFont="1" applyBorder="1" applyAlignment="1" applyProtection="1">
      <protection locked="0"/>
    </xf>
    <xf numFmtId="165" fontId="6" fillId="2" borderId="3" xfId="1" applyNumberFormat="1" applyFont="1" applyFill="1" applyBorder="1"/>
    <xf numFmtId="165" fontId="2" fillId="0" borderId="3" xfId="1" applyNumberFormat="1" applyFont="1" applyFill="1" applyBorder="1"/>
    <xf numFmtId="165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zoomScaleNormal="100" workbookViewId="0">
      <selection sqref="A1:J1"/>
    </sheetView>
  </sheetViews>
  <sheetFormatPr defaultRowHeight="14.5" x14ac:dyDescent="0.35"/>
  <cols>
    <col min="1" max="1" width="24.1796875" bestFit="1" customWidth="1"/>
    <col min="2" max="10" width="9.81640625" customWidth="1"/>
  </cols>
  <sheetData>
    <row r="1" spans="1:10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thickBot="1" x14ac:dyDescent="0.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6.25" customHeight="1" x14ac:dyDescent="0.35">
      <c r="A3" s="20"/>
      <c r="B3" s="22" t="s">
        <v>2</v>
      </c>
      <c r="C3" s="22" t="s">
        <v>3</v>
      </c>
      <c r="D3" s="22" t="s">
        <v>4</v>
      </c>
      <c r="E3" s="22" t="s">
        <v>5</v>
      </c>
      <c r="F3" s="25" t="s">
        <v>6</v>
      </c>
      <c r="G3" s="25"/>
      <c r="H3" s="25"/>
      <c r="I3" s="25"/>
      <c r="J3" s="26"/>
    </row>
    <row r="4" spans="1:10" x14ac:dyDescent="0.35">
      <c r="A4" s="21"/>
      <c r="B4" s="23"/>
      <c r="C4" s="24"/>
      <c r="D4" s="24"/>
      <c r="E4" s="24"/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1:10" x14ac:dyDescent="0.35">
      <c r="A5" s="2" t="s">
        <v>12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35">
      <c r="A6" s="4" t="s">
        <v>17</v>
      </c>
      <c r="B6" s="5">
        <f>7.71+16.6</f>
        <v>24.310000000000002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15.5" x14ac:dyDescent="0.35">
      <c r="A7" s="7" t="s">
        <v>18</v>
      </c>
      <c r="B7" s="8"/>
      <c r="C7" s="9">
        <v>16</v>
      </c>
      <c r="D7" s="9">
        <v>20</v>
      </c>
      <c r="E7" s="9">
        <v>20</v>
      </c>
      <c r="F7" s="9">
        <v>20.5</v>
      </c>
      <c r="G7" s="9">
        <v>20.5</v>
      </c>
      <c r="H7" s="9">
        <v>20.5</v>
      </c>
      <c r="I7" s="9">
        <v>20.5</v>
      </c>
      <c r="J7" s="9">
        <v>20.5</v>
      </c>
    </row>
    <row r="8" spans="1:10" x14ac:dyDescent="0.35">
      <c r="A8" s="4" t="s">
        <v>13</v>
      </c>
      <c r="B8" s="5">
        <f t="shared" ref="B8:J8" si="0">SUM(B6:B7)</f>
        <v>24.310000000000002</v>
      </c>
      <c r="C8" s="6">
        <f t="shared" si="0"/>
        <v>16</v>
      </c>
      <c r="D8" s="6">
        <f t="shared" si="0"/>
        <v>20</v>
      </c>
      <c r="E8" s="6">
        <f t="shared" si="0"/>
        <v>20</v>
      </c>
      <c r="F8" s="6">
        <f t="shared" si="0"/>
        <v>20.5</v>
      </c>
      <c r="G8" s="6">
        <f t="shared" si="0"/>
        <v>20.5</v>
      </c>
      <c r="H8" s="6">
        <f t="shared" si="0"/>
        <v>20.5</v>
      </c>
      <c r="I8" s="6">
        <f t="shared" si="0"/>
        <v>20.5</v>
      </c>
      <c r="J8" s="6">
        <f t="shared" si="0"/>
        <v>20.5</v>
      </c>
    </row>
    <row r="9" spans="1:10" x14ac:dyDescent="0.35">
      <c r="A9" s="4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5">
      <c r="A10" s="2" t="s">
        <v>14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5">
      <c r="A11" s="4" t="s">
        <v>19</v>
      </c>
      <c r="B11" s="10">
        <v>0</v>
      </c>
      <c r="C11" s="10">
        <v>0</v>
      </c>
      <c r="D11" s="10">
        <v>33</v>
      </c>
      <c r="E11" s="10">
        <v>33</v>
      </c>
      <c r="F11" s="11">
        <v>36</v>
      </c>
      <c r="G11" s="10">
        <v>33</v>
      </c>
      <c r="H11" s="10">
        <v>18</v>
      </c>
      <c r="I11" s="10">
        <v>0</v>
      </c>
      <c r="J11" s="10">
        <v>0</v>
      </c>
    </row>
    <row r="12" spans="1:10" x14ac:dyDescent="0.35">
      <c r="A12" s="12" t="s">
        <v>15</v>
      </c>
      <c r="B12" s="13">
        <f t="shared" ref="B12:C12" si="1">SUM(B11:B11)</f>
        <v>0</v>
      </c>
      <c r="C12" s="13">
        <f t="shared" si="1"/>
        <v>0</v>
      </c>
      <c r="D12" s="13">
        <v>33</v>
      </c>
      <c r="E12" s="13">
        <v>33</v>
      </c>
      <c r="F12" s="13">
        <v>36</v>
      </c>
      <c r="G12" s="13">
        <v>33</v>
      </c>
      <c r="H12" s="13">
        <v>18</v>
      </c>
      <c r="I12" s="13">
        <v>0</v>
      </c>
      <c r="J12" s="13">
        <v>0</v>
      </c>
    </row>
    <row r="13" spans="1:10" ht="15" thickBot="1" x14ac:dyDescent="0.4">
      <c r="A13" s="14" t="s">
        <v>16</v>
      </c>
      <c r="B13" s="15">
        <f t="shared" ref="B13:J13" si="2">SUM(B8,B12)</f>
        <v>24.310000000000002</v>
      </c>
      <c r="C13" s="15">
        <f t="shared" si="2"/>
        <v>16</v>
      </c>
      <c r="D13" s="15">
        <f t="shared" si="2"/>
        <v>53</v>
      </c>
      <c r="E13" s="15">
        <f t="shared" si="2"/>
        <v>53</v>
      </c>
      <c r="F13" s="15">
        <f t="shared" si="2"/>
        <v>56.5</v>
      </c>
      <c r="G13" s="15">
        <f t="shared" si="2"/>
        <v>53.5</v>
      </c>
      <c r="H13" s="15">
        <f t="shared" si="2"/>
        <v>38.5</v>
      </c>
      <c r="I13" s="15">
        <f t="shared" si="2"/>
        <v>20.5</v>
      </c>
      <c r="J13" s="15">
        <f t="shared" si="2"/>
        <v>20.5</v>
      </c>
    </row>
    <row r="14" spans="1:10" ht="27" customHeight="1" x14ac:dyDescent="0.35">
      <c r="A14" s="16" t="s">
        <v>21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50.15" customHeight="1" x14ac:dyDescent="0.35">
      <c r="A15" s="17" t="s">
        <v>20</v>
      </c>
      <c r="B15" s="17"/>
      <c r="C15" s="17"/>
      <c r="D15" s="17"/>
      <c r="E15" s="17"/>
      <c r="F15" s="17"/>
      <c r="G15" s="17"/>
      <c r="H15" s="17"/>
      <c r="I15" s="17"/>
      <c r="J15" s="17"/>
    </row>
  </sheetData>
  <mergeCells count="10">
    <mergeCell ref="A14:J14"/>
    <mergeCell ref="A15:J15"/>
    <mergeCell ref="A1:J1"/>
    <mergeCell ref="A2:J2"/>
    <mergeCell ref="A3:A4"/>
    <mergeCell ref="B3:B4"/>
    <mergeCell ref="C3:C4"/>
    <mergeCell ref="D3:D4"/>
    <mergeCell ref="E3:E4"/>
    <mergeCell ref="F3:J3"/>
  </mergeCells>
  <pageMargins left="0.7" right="0.7" top="0.75" bottom="0.75" header="0.3" footer="0.3"/>
  <pageSetup orientation="portrait" r:id="rId1"/>
  <ignoredErrors>
    <ignoredError sqref="B6 B13:J13 B8:J8 B7 B12:C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HL-LHC Total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dcterms:created xsi:type="dcterms:W3CDTF">2020-01-10T22:50:07Z</dcterms:created>
  <dcterms:modified xsi:type="dcterms:W3CDTF">2020-02-07T16:20:35Z</dcterms:modified>
</cp:coreProperties>
</file>