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V:\FY 2021\Web Production Files\Extracted Excel Files\Revised files\"/>
    </mc:Choice>
  </mc:AlternateContent>
  <xr:revisionPtr revIDLastSave="0" documentId="8_{A4323D63-8EF5-452E-B833-BA32352FCF9C}" xr6:coauthVersionLast="45" xr6:coauthVersionMax="45" xr10:uidLastSave="{00000000-0000-0000-0000-000000000000}"/>
  <bookViews>
    <workbookView xWindow="-120" yWindow="-120" windowWidth="29040" windowHeight="15840" xr2:uid="{8C88043E-70AA-4150-8EEB-A8BE9C60C2B5}"/>
  </bookViews>
  <sheets>
    <sheet name="Natnl OIR Ast Lab Total Oblgt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H8" i="1"/>
  <c r="G8" i="1"/>
  <c r="F8" i="1"/>
  <c r="F13" i="1" s="1"/>
  <c r="E8" i="1"/>
  <c r="D8" i="1"/>
  <c r="C8" i="1"/>
  <c r="B8" i="1"/>
  <c r="B13" i="1" s="1"/>
  <c r="B6" i="1"/>
  <c r="I5" i="1"/>
  <c r="I13" i="1" s="1"/>
  <c r="H5" i="1"/>
  <c r="H13" i="1" s="1"/>
  <c r="G5" i="1"/>
  <c r="G13" i="1" s="1"/>
  <c r="F5" i="1"/>
  <c r="E5" i="1"/>
  <c r="E13" i="1" s="1"/>
  <c r="D5" i="1"/>
  <c r="D13" i="1" s="1"/>
  <c r="C5" i="1"/>
  <c r="C13" i="1" s="1"/>
  <c r="B5" i="1"/>
</calcChain>
</file>

<file path=xl/sharedStrings.xml><?xml version="1.0" encoding="utf-8"?>
<sst xmlns="http://schemas.openxmlformats.org/spreadsheetml/2006/main" count="26" uniqueCount="26">
  <si>
    <t>(Dollars in Millions)</t>
  </si>
  <si>
    <t>FY 2020 (TBD)</t>
  </si>
  <si>
    <t>FY 2022</t>
  </si>
  <si>
    <t>FY 2023</t>
  </si>
  <si>
    <t>FY 2024</t>
  </si>
  <si>
    <t>FY 2025</t>
  </si>
  <si>
    <t>FY 2026</t>
  </si>
  <si>
    <t>Total</t>
  </si>
  <si>
    <t>Total Obligations for NSF's National OIR Astronomy Research Laboratory</t>
  </si>
  <si>
    <t>FY 2019
Actual</t>
  </si>
  <si>
    <t>FY 2021
Request</t>
  </si>
  <si>
    <r>
      <t>ESTIMATES</t>
    </r>
    <r>
      <rPr>
        <vertAlign val="superscript"/>
        <sz val="10"/>
        <rFont val="Arial"/>
        <family val="2"/>
      </rPr>
      <t>1</t>
    </r>
  </si>
  <si>
    <t>Mid-Scale Observatories &amp; CSDC</t>
  </si>
  <si>
    <t>Gemini Observatory</t>
  </si>
  <si>
    <t>Operations &amp; Maintenance</t>
  </si>
  <si>
    <r>
      <t>Vera C. Rubin Observatory Operations</t>
    </r>
    <r>
      <rPr>
        <vertAlign val="superscript"/>
        <sz val="10"/>
        <rFont val="Arial"/>
        <family val="2"/>
      </rPr>
      <t>5</t>
    </r>
  </si>
  <si>
    <r>
      <t>Lab Transition</t>
    </r>
    <r>
      <rPr>
        <vertAlign val="superscript"/>
        <sz val="10"/>
        <rFont val="Arial"/>
        <family val="2"/>
      </rPr>
      <t>6</t>
    </r>
  </si>
  <si>
    <r>
      <rPr>
        <vertAlign val="superscript"/>
        <sz val="9"/>
        <rFont val="Arial"/>
        <family val="2"/>
      </rPr>
      <t xml:space="preserve">1 </t>
    </r>
    <r>
      <rPr>
        <sz val="9"/>
        <rFont val="Arial"/>
        <family val="2"/>
      </rPr>
      <t>Outyear funding estimates are for planning purposes only.</t>
    </r>
  </si>
  <si>
    <r>
      <rPr>
        <vertAlign val="superscript"/>
        <sz val="9"/>
        <rFont val="Arial"/>
        <family val="2"/>
      </rPr>
      <t>2</t>
    </r>
    <r>
      <rPr>
        <sz val="9"/>
        <rFont val="Arial"/>
        <family val="2"/>
      </rPr>
      <t xml:space="preserve"> Reflects O&amp;M funding for the Mid-Scale Observatories (including KPNO and CTIO) and the CSDC in Tucson, which formerly comprised the National Optical Astronomy Observatory through the end of FY 2019. Included in the FY 2019 total is $5.73 million for continuity of funding into FY 2020 and approximately $412,000 in supplemental funding for U.S. Extremely Large Telescope (ELT) program planning.  </t>
    </r>
  </si>
  <si>
    <r>
      <rPr>
        <vertAlign val="superscript"/>
        <sz val="9"/>
        <rFont val="Arial"/>
        <family val="2"/>
      </rPr>
      <t>3</t>
    </r>
    <r>
      <rPr>
        <sz val="9"/>
        <rFont val="Arial"/>
        <family val="2"/>
      </rPr>
      <t xml:space="preserve"> Includes funding for the WIYN telescope and the Windows on the Universe Center for Astronomy Outreach (WoUCAO); both cooperative agreements end in FY 2023.  NSF support for the Mayall concluded in FY 2018 and operations are now fully funded by DOE. Excludes $3.32 million of FY 2019 and FY 2020 design and development costs for WoUCAO obligated in FY 2018. </t>
    </r>
  </si>
  <si>
    <r>
      <rPr>
        <vertAlign val="superscript"/>
        <sz val="10"/>
        <rFont val="Arial"/>
        <family val="2"/>
      </rPr>
      <t>6</t>
    </r>
    <r>
      <rPr>
        <sz val="9"/>
        <rFont val="Arial"/>
        <family val="2"/>
      </rPr>
      <t xml:space="preserve"> NSF transition activities associated with the creation of the Lab are funded in FY 2019 and FY 2020.</t>
    </r>
  </si>
  <si>
    <r>
      <t>5</t>
    </r>
    <r>
      <rPr>
        <sz val="9"/>
        <rFont val="Arial"/>
        <family val="2"/>
      </rPr>
      <t xml:space="preserve"> A new cooperative agreement for O&amp;M of the Vera C. Rubin Observatory for FY 2022 to FY 2026 is anticipated in FY 2021; outyear funding represents preliminary estimates. Excluded is $11.10 million in FY 2019 - FY 2021 pre-operations ramp up costs obligated in FY 2018. The funding amounts shown represent NSF support only and amount to about 50 percent of the total operations cost. Other Support from DOE and non-federal contributors provides the balance. </t>
    </r>
  </si>
  <si>
    <r>
      <t>Operations &amp; Maintenance</t>
    </r>
    <r>
      <rPr>
        <i/>
        <vertAlign val="superscript"/>
        <sz val="10"/>
        <rFont val="Arial"/>
        <family val="2"/>
      </rPr>
      <t>2</t>
    </r>
  </si>
  <si>
    <r>
      <t>Special Projects</t>
    </r>
    <r>
      <rPr>
        <i/>
        <vertAlign val="superscript"/>
        <sz val="10"/>
        <rFont val="Arial"/>
        <family val="2"/>
      </rPr>
      <t>3</t>
    </r>
  </si>
  <si>
    <r>
      <t>Facility Upgrades</t>
    </r>
    <r>
      <rPr>
        <i/>
        <vertAlign val="superscript"/>
        <sz val="10"/>
        <rFont val="Arial"/>
        <family val="2"/>
      </rPr>
      <t>4</t>
    </r>
  </si>
  <si>
    <r>
      <rPr>
        <vertAlign val="superscript"/>
        <sz val="9"/>
        <rFont val="Arial"/>
        <family val="2"/>
      </rPr>
      <t>4</t>
    </r>
    <r>
      <rPr>
        <sz val="9"/>
        <rFont val="Arial"/>
        <family val="2"/>
      </rPr>
      <t xml:space="preserve"> Reflects $12.99 million in additional funding to enhance Gemini's adaptive optics system, software capabilities, and public information and outreach activities in the era of multi-messenger astronomy.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</si>
</sst>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quot;$&quot;#,##0.00;&quot;-&quot;?"/>
    <numFmt numFmtId="165" formatCode="#,##0.00;\-#,##0.00;&quot;-&quot;?"/>
  </numFmts>
  <fonts count="9" x14ac:knownFonts="1">
    <font>
      <sz val="11"/>
      <color theme="1"/>
      <name val="Calibri"/>
      <family val="2"/>
      <scheme val="minor"/>
    </font>
    <font>
      <b/>
      <sz val="10"/>
      <name val="Arial"/>
      <family val="2"/>
    </font>
    <font>
      <sz val="10"/>
      <name val="Arial"/>
      <family val="2"/>
    </font>
    <font>
      <vertAlign val="superscript"/>
      <sz val="10"/>
      <name val="Arial"/>
      <family val="2"/>
    </font>
    <font>
      <sz val="9"/>
      <name val="Arial"/>
      <family val="2"/>
    </font>
    <font>
      <vertAlign val="superscript"/>
      <sz val="9"/>
      <name val="Arial"/>
      <family val="2"/>
    </font>
    <font>
      <i/>
      <sz val="9.5"/>
      <name val="Arial"/>
      <family val="2"/>
    </font>
    <font>
      <i/>
      <sz val="10"/>
      <name val="Arial"/>
      <family val="2"/>
    </font>
    <font>
      <i/>
      <vertAlign val="superscrip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vertical="center"/>
    </xf>
    <xf numFmtId="164" fontId="2" fillId="0" borderId="0" xfId="0" applyNumberFormat="1" applyFont="1" applyAlignment="1">
      <alignment wrapText="1"/>
    </xf>
    <xf numFmtId="164" fontId="2" fillId="0" borderId="3" xfId="0" applyNumberFormat="1" applyFont="1" applyBorder="1" applyAlignment="1">
      <alignment wrapText="1"/>
    </xf>
    <xf numFmtId="164" fontId="2" fillId="0" borderId="3" xfId="0" applyNumberFormat="1" applyFont="1" applyBorder="1" applyAlignment="1">
      <alignment horizontal="right"/>
    </xf>
    <xf numFmtId="164" fontId="2" fillId="0" borderId="0" xfId="0" applyNumberFormat="1" applyFont="1" applyAlignment="1">
      <alignment vertical="top" wrapText="1"/>
    </xf>
    <xf numFmtId="164" fontId="2" fillId="0" borderId="0" xfId="0" applyNumberFormat="1" applyFont="1" applyAlignment="1">
      <alignment vertical="center"/>
    </xf>
    <xf numFmtId="43" fontId="2" fillId="0" borderId="0" xfId="0" applyNumberFormat="1" applyFont="1" applyAlignment="1">
      <alignment horizontal="right" vertical="center"/>
    </xf>
    <xf numFmtId="43" fontId="2" fillId="0" borderId="0" xfId="0" applyNumberFormat="1" applyFont="1" applyAlignment="1">
      <alignment vertical="center"/>
    </xf>
    <xf numFmtId="164" fontId="2" fillId="0" borderId="0" xfId="0" applyNumberFormat="1" applyFont="1" applyAlignment="1">
      <alignment horizontal="left" vertical="top" wrapText="1"/>
    </xf>
    <xf numFmtId="165" fontId="2" fillId="0" borderId="0" xfId="0" applyNumberFormat="1" applyFont="1" applyAlignment="1">
      <alignment vertical="center"/>
    </xf>
    <xf numFmtId="165" fontId="2" fillId="0" borderId="0" xfId="0" applyNumberFormat="1" applyFont="1" applyAlignment="1">
      <alignment horizontal="right" vertical="center"/>
    </xf>
    <xf numFmtId="164" fontId="1" fillId="0" borderId="4" xfId="0" applyNumberFormat="1" applyFont="1" applyBorder="1" applyAlignment="1">
      <alignment vertical="top" wrapText="1"/>
    </xf>
    <xf numFmtId="164" fontId="1" fillId="3" borderId="4" xfId="0" applyNumberFormat="1" applyFont="1" applyFill="1" applyBorder="1" applyAlignment="1">
      <alignment vertical="center"/>
    </xf>
    <xf numFmtId="164" fontId="6" fillId="0" borderId="0" xfId="0" applyNumberFormat="1" applyFont="1" applyAlignment="1">
      <alignment vertical="top" wrapText="1"/>
    </xf>
    <xf numFmtId="43" fontId="1" fillId="0" borderId="0" xfId="0" applyNumberFormat="1" applyFont="1" applyAlignment="1">
      <alignment horizontal="right" vertical="center"/>
    </xf>
    <xf numFmtId="43" fontId="2" fillId="0" borderId="3" xfId="0" applyNumberFormat="1" applyFont="1" applyBorder="1" applyAlignment="1">
      <alignment horizontal="right" vertical="center"/>
    </xf>
    <xf numFmtId="164" fontId="7" fillId="0" borderId="0" xfId="0" applyNumberFormat="1" applyFont="1" applyAlignment="1">
      <alignment horizontal="left" vertical="top" wrapText="1" indent="1"/>
    </xf>
    <xf numFmtId="165" fontId="7" fillId="0" borderId="0" xfId="0" applyNumberFormat="1" applyFont="1" applyAlignment="1">
      <alignment vertical="center"/>
    </xf>
    <xf numFmtId="43" fontId="7" fillId="0" borderId="0" xfId="0" applyNumberFormat="1" applyFont="1" applyAlignment="1">
      <alignment horizontal="right" vertical="center"/>
    </xf>
    <xf numFmtId="165" fontId="7" fillId="0" borderId="0" xfId="0" applyNumberFormat="1" applyFont="1" applyAlignment="1">
      <alignment horizontal="right" vertical="center"/>
    </xf>
    <xf numFmtId="43" fontId="7" fillId="0" borderId="0" xfId="0" applyNumberFormat="1" applyFont="1" applyAlignment="1">
      <alignment vertical="center"/>
    </xf>
    <xf numFmtId="0" fontId="0" fillId="0" borderId="0" xfId="0" applyBorder="1"/>
    <xf numFmtId="0" fontId="5" fillId="0" borderId="0" xfId="0" applyFont="1" applyBorder="1" applyAlignment="1" applyProtection="1">
      <alignment vertical="top" wrapText="1"/>
      <protection locked="0"/>
    </xf>
    <xf numFmtId="0" fontId="4" fillId="0" borderId="0" xfId="0" applyFont="1" applyBorder="1" applyAlignment="1">
      <alignment horizontal="left" vertical="top" wrapText="1"/>
    </xf>
    <xf numFmtId="164" fontId="4" fillId="0" borderId="2" xfId="0" applyNumberFormat="1" applyFont="1" applyBorder="1" applyAlignment="1">
      <alignment vertical="top" wrapText="1"/>
    </xf>
    <xf numFmtId="164" fontId="1" fillId="0" borderId="0" xfId="0" applyNumberFormat="1" applyFont="1" applyAlignment="1">
      <alignment horizontal="center" vertical="center"/>
    </xf>
    <xf numFmtId="164" fontId="2" fillId="0" borderId="1" xfId="0" applyNumberFormat="1" applyFont="1" applyBorder="1" applyAlignment="1">
      <alignment horizontal="center"/>
    </xf>
    <xf numFmtId="164" fontId="2" fillId="0" borderId="2" xfId="0" applyNumberFormat="1" applyFont="1" applyBorder="1" applyAlignment="1">
      <alignment horizontal="right" wrapText="1"/>
    </xf>
    <xf numFmtId="164" fontId="2" fillId="0" borderId="3" xfId="0" applyNumberFormat="1" applyFont="1" applyBorder="1" applyAlignment="1">
      <alignment horizontal="right" wrapText="1"/>
    </xf>
    <xf numFmtId="164" fontId="1" fillId="2"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6779-4F4F-47D3-AF86-A935EF2FECB4}">
  <dimension ref="A1:I22"/>
  <sheetViews>
    <sheetView showGridLines="0" tabSelected="1" zoomScaleNormal="100" workbookViewId="0">
      <selection sqref="A1:I1"/>
    </sheetView>
  </sheetViews>
  <sheetFormatPr defaultRowHeight="15" x14ac:dyDescent="0.25"/>
  <cols>
    <col min="1" max="1" width="32.85546875" bestFit="1" customWidth="1"/>
    <col min="2" max="9" width="8.5703125" customWidth="1"/>
  </cols>
  <sheetData>
    <row r="1" spans="1:9" ht="14.45" customHeight="1" x14ac:dyDescent="0.25">
      <c r="A1" s="26" t="s">
        <v>8</v>
      </c>
      <c r="B1" s="26"/>
      <c r="C1" s="26"/>
      <c r="D1" s="26"/>
      <c r="E1" s="26"/>
      <c r="F1" s="26"/>
      <c r="G1" s="26"/>
      <c r="H1" s="26"/>
      <c r="I1" s="26"/>
    </row>
    <row r="2" spans="1:9" ht="15.75" thickBot="1" x14ac:dyDescent="0.3">
      <c r="A2" s="27" t="s">
        <v>0</v>
      </c>
      <c r="B2" s="27"/>
      <c r="C2" s="27"/>
      <c r="D2" s="27"/>
      <c r="E2" s="27"/>
      <c r="F2" s="27"/>
      <c r="G2" s="27"/>
      <c r="H2" s="27"/>
      <c r="I2" s="27"/>
    </row>
    <row r="3" spans="1:9" ht="15" customHeight="1" x14ac:dyDescent="0.25">
      <c r="A3" s="2"/>
      <c r="B3" s="28" t="s">
        <v>9</v>
      </c>
      <c r="C3" s="28" t="s">
        <v>1</v>
      </c>
      <c r="D3" s="28" t="s">
        <v>10</v>
      </c>
      <c r="E3" s="30" t="s">
        <v>11</v>
      </c>
      <c r="F3" s="30"/>
      <c r="G3" s="30"/>
      <c r="H3" s="30"/>
      <c r="I3" s="30"/>
    </row>
    <row r="4" spans="1:9" x14ac:dyDescent="0.25">
      <c r="A4" s="3"/>
      <c r="B4" s="29"/>
      <c r="C4" s="29"/>
      <c r="D4" s="29"/>
      <c r="E4" s="4" t="s">
        <v>2</v>
      </c>
      <c r="F4" s="4" t="s">
        <v>3</v>
      </c>
      <c r="G4" s="4" t="s">
        <v>4</v>
      </c>
      <c r="H4" s="4" t="s">
        <v>5</v>
      </c>
      <c r="I4" s="4" t="s">
        <v>6</v>
      </c>
    </row>
    <row r="5" spans="1:9" ht="14.1" customHeight="1" x14ac:dyDescent="0.25">
      <c r="A5" s="5" t="s">
        <v>12</v>
      </c>
      <c r="B5" s="6">
        <f>SUM(B6:B7)</f>
        <v>26.66</v>
      </c>
      <c r="C5" s="7">
        <f>SUM(C6:C7)</f>
        <v>0</v>
      </c>
      <c r="D5" s="6">
        <f t="shared" ref="D5:I5" si="0">SUM(D6:D7)</f>
        <v>22.23</v>
      </c>
      <c r="E5" s="6">
        <f t="shared" si="0"/>
        <v>22.1</v>
      </c>
      <c r="F5" s="6">
        <f t="shared" si="0"/>
        <v>21.93</v>
      </c>
      <c r="G5" s="6">
        <f t="shared" si="0"/>
        <v>20.51</v>
      </c>
      <c r="H5" s="6">
        <f t="shared" si="0"/>
        <v>20.51</v>
      </c>
      <c r="I5" s="6">
        <f t="shared" si="0"/>
        <v>20.51</v>
      </c>
    </row>
    <row r="6" spans="1:9" ht="14.1" customHeight="1" x14ac:dyDescent="0.25">
      <c r="A6" s="17" t="s">
        <v>22</v>
      </c>
      <c r="B6" s="18">
        <f>19.75+5.73</f>
        <v>25.48</v>
      </c>
      <c r="C6" s="19">
        <v>0</v>
      </c>
      <c r="D6" s="20">
        <v>20.51</v>
      </c>
      <c r="E6" s="18">
        <v>20.51</v>
      </c>
      <c r="F6" s="18">
        <v>20.51</v>
      </c>
      <c r="G6" s="18">
        <v>20.51</v>
      </c>
      <c r="H6" s="18">
        <v>20.51</v>
      </c>
      <c r="I6" s="18">
        <v>20.51</v>
      </c>
    </row>
    <row r="7" spans="1:9" s="14" customFormat="1" ht="14.1" customHeight="1" x14ac:dyDescent="0.25">
      <c r="A7" s="17" t="s">
        <v>23</v>
      </c>
      <c r="B7" s="21">
        <v>1.18</v>
      </c>
      <c r="C7" s="19">
        <v>0</v>
      </c>
      <c r="D7" s="21">
        <v>1.72</v>
      </c>
      <c r="E7" s="21">
        <v>1.59</v>
      </c>
      <c r="F7" s="21">
        <v>1.42</v>
      </c>
      <c r="G7" s="21">
        <v>0</v>
      </c>
      <c r="H7" s="21">
        <v>0</v>
      </c>
      <c r="I7" s="21">
        <v>0</v>
      </c>
    </row>
    <row r="8" spans="1:9" s="14" customFormat="1" ht="14.1" customHeight="1" x14ac:dyDescent="0.25">
      <c r="A8" s="5" t="s">
        <v>13</v>
      </c>
      <c r="B8" s="7">
        <f>SUM(B9:B10)</f>
        <v>34.65</v>
      </c>
      <c r="C8" s="7">
        <f>SUM(C9:C10)</f>
        <v>0</v>
      </c>
      <c r="D8" s="7">
        <f>SUM(D9:D10)</f>
        <v>20.89</v>
      </c>
      <c r="E8" s="7">
        <f t="shared" ref="E8:I8" si="1">SUM(E9:E10)</f>
        <v>23.67</v>
      </c>
      <c r="F8" s="7">
        <f t="shared" si="1"/>
        <v>23.67</v>
      </c>
      <c r="G8" s="7">
        <f t="shared" si="1"/>
        <v>23.67</v>
      </c>
      <c r="H8" s="7">
        <f t="shared" si="1"/>
        <v>23.67</v>
      </c>
      <c r="I8" s="7">
        <f t="shared" si="1"/>
        <v>23.67</v>
      </c>
    </row>
    <row r="9" spans="1:9" s="14" customFormat="1" ht="14.1" customHeight="1" x14ac:dyDescent="0.25">
      <c r="A9" s="17" t="s">
        <v>14</v>
      </c>
      <c r="B9" s="18">
        <v>21.66</v>
      </c>
      <c r="C9" s="19">
        <v>0</v>
      </c>
      <c r="D9" s="20">
        <v>20.89</v>
      </c>
      <c r="E9" s="18">
        <v>23.67</v>
      </c>
      <c r="F9" s="18">
        <v>23.67</v>
      </c>
      <c r="G9" s="18">
        <v>23.67</v>
      </c>
      <c r="H9" s="18">
        <v>23.67</v>
      </c>
      <c r="I9" s="18">
        <v>23.67</v>
      </c>
    </row>
    <row r="10" spans="1:9" s="14" customFormat="1" ht="14.1" customHeight="1" x14ac:dyDescent="0.25">
      <c r="A10" s="17" t="s">
        <v>24</v>
      </c>
      <c r="B10" s="18">
        <v>12.99</v>
      </c>
      <c r="C10" s="7">
        <v>0</v>
      </c>
      <c r="D10" s="20">
        <v>0</v>
      </c>
      <c r="E10" s="20">
        <v>0</v>
      </c>
      <c r="F10" s="20">
        <v>0</v>
      </c>
      <c r="G10" s="20">
        <v>0</v>
      </c>
      <c r="H10" s="20">
        <v>0</v>
      </c>
      <c r="I10" s="20">
        <v>0</v>
      </c>
    </row>
    <row r="11" spans="1:9" s="1" customFormat="1" ht="27" x14ac:dyDescent="0.25">
      <c r="A11" s="5" t="s">
        <v>15</v>
      </c>
      <c r="B11" s="8">
        <v>0</v>
      </c>
      <c r="C11" s="7">
        <v>0</v>
      </c>
      <c r="D11" s="8">
        <v>5</v>
      </c>
      <c r="E11" s="8">
        <v>14.32</v>
      </c>
      <c r="F11" s="8">
        <v>26.85</v>
      </c>
      <c r="G11" s="8">
        <v>29.64</v>
      </c>
      <c r="H11" s="8">
        <v>30.93</v>
      </c>
      <c r="I11" s="8">
        <v>28.62</v>
      </c>
    </row>
    <row r="12" spans="1:9" x14ac:dyDescent="0.25">
      <c r="A12" s="9" t="s">
        <v>16</v>
      </c>
      <c r="B12" s="10">
        <v>2.5</v>
      </c>
      <c r="C12" s="16">
        <v>0</v>
      </c>
      <c r="D12" s="11">
        <v>0</v>
      </c>
      <c r="E12" s="11">
        <v>0</v>
      </c>
      <c r="F12" s="11">
        <v>0</v>
      </c>
      <c r="G12" s="11">
        <v>0</v>
      </c>
      <c r="H12" s="11">
        <v>0</v>
      </c>
      <c r="I12" s="11">
        <v>0</v>
      </c>
    </row>
    <row r="13" spans="1:9" ht="14.45" customHeight="1" thickBot="1" x14ac:dyDescent="0.3">
      <c r="A13" s="12" t="s">
        <v>7</v>
      </c>
      <c r="B13" s="13">
        <f>B5+B8+B11+B12</f>
        <v>63.81</v>
      </c>
      <c r="C13" s="15">
        <f t="shared" ref="C13:I13" si="2">C5+C8+C11+C12</f>
        <v>0</v>
      </c>
      <c r="D13" s="13">
        <f t="shared" si="2"/>
        <v>48.120000000000005</v>
      </c>
      <c r="E13" s="13">
        <f t="shared" si="2"/>
        <v>60.09</v>
      </c>
      <c r="F13" s="13">
        <f t="shared" si="2"/>
        <v>72.45</v>
      </c>
      <c r="G13" s="13">
        <f t="shared" si="2"/>
        <v>73.820000000000007</v>
      </c>
      <c r="H13" s="13">
        <f t="shared" si="2"/>
        <v>75.110000000000014</v>
      </c>
      <c r="I13" s="13">
        <f t="shared" si="2"/>
        <v>72.800000000000011</v>
      </c>
    </row>
    <row r="14" spans="1:9" x14ac:dyDescent="0.25">
      <c r="A14" s="25" t="s">
        <v>17</v>
      </c>
      <c r="B14" s="25"/>
      <c r="C14" s="25"/>
      <c r="D14" s="25"/>
      <c r="E14" s="25"/>
      <c r="F14" s="25"/>
      <c r="G14" s="25"/>
      <c r="H14" s="25"/>
      <c r="I14" s="25"/>
    </row>
    <row r="15" spans="1:9" ht="50.25" customHeight="1" x14ac:dyDescent="0.25">
      <c r="A15" s="24" t="s">
        <v>18</v>
      </c>
      <c r="B15" s="24"/>
      <c r="C15" s="24"/>
      <c r="D15" s="24"/>
      <c r="E15" s="24"/>
      <c r="F15" s="24"/>
      <c r="G15" s="24"/>
      <c r="H15" s="24"/>
      <c r="I15" s="24"/>
    </row>
    <row r="16" spans="1:9" ht="42" customHeight="1" x14ac:dyDescent="0.25">
      <c r="A16" s="24" t="s">
        <v>19</v>
      </c>
      <c r="B16" s="24"/>
      <c r="C16" s="24"/>
      <c r="D16" s="24"/>
      <c r="E16" s="24"/>
      <c r="F16" s="24"/>
      <c r="G16" s="24"/>
      <c r="H16" s="24"/>
      <c r="I16" s="24"/>
    </row>
    <row r="17" spans="1:9" ht="27" customHeight="1" x14ac:dyDescent="0.25">
      <c r="A17" s="24" t="s">
        <v>25</v>
      </c>
      <c r="B17" s="24"/>
      <c r="C17" s="24"/>
      <c r="D17" s="24"/>
      <c r="E17" s="24"/>
      <c r="F17" s="24"/>
      <c r="G17" s="24"/>
      <c r="H17" s="24"/>
      <c r="I17" s="24"/>
    </row>
    <row r="18" spans="1:9" ht="51" customHeight="1" x14ac:dyDescent="0.25">
      <c r="A18" s="23" t="s">
        <v>21</v>
      </c>
      <c r="B18" s="23"/>
      <c r="C18" s="23"/>
      <c r="D18" s="23"/>
      <c r="E18" s="23"/>
      <c r="F18" s="23"/>
      <c r="G18" s="23"/>
      <c r="H18" s="23"/>
      <c r="I18" s="23"/>
    </row>
    <row r="19" spans="1:9" x14ac:dyDescent="0.25">
      <c r="A19" s="24" t="s">
        <v>20</v>
      </c>
      <c r="B19" s="24"/>
      <c r="C19" s="24"/>
      <c r="D19" s="24"/>
      <c r="E19" s="24"/>
      <c r="F19" s="24"/>
      <c r="G19" s="24"/>
      <c r="H19" s="24"/>
      <c r="I19" s="24"/>
    </row>
    <row r="20" spans="1:9" x14ac:dyDescent="0.25">
      <c r="A20" s="22"/>
      <c r="B20" s="22"/>
      <c r="C20" s="22"/>
      <c r="D20" s="22"/>
      <c r="E20" s="22"/>
      <c r="F20" s="22"/>
      <c r="G20" s="22"/>
      <c r="H20" s="22"/>
      <c r="I20" s="22"/>
    </row>
    <row r="21" spans="1:9" x14ac:dyDescent="0.25">
      <c r="A21" s="22"/>
      <c r="B21" s="22"/>
      <c r="C21" s="22"/>
      <c r="D21" s="22"/>
      <c r="E21" s="22"/>
      <c r="F21" s="22"/>
      <c r="G21" s="22"/>
      <c r="H21" s="22"/>
      <c r="I21" s="22"/>
    </row>
    <row r="22" spans="1:9" x14ac:dyDescent="0.25">
      <c r="A22" s="22"/>
      <c r="B22" s="22"/>
      <c r="C22" s="22"/>
      <c r="D22" s="22"/>
      <c r="E22" s="22"/>
      <c r="F22" s="22"/>
      <c r="G22" s="22"/>
      <c r="H22" s="22"/>
      <c r="I22" s="22"/>
    </row>
  </sheetData>
  <mergeCells count="12">
    <mergeCell ref="A1:I1"/>
    <mergeCell ref="A2:I2"/>
    <mergeCell ref="D3:D4"/>
    <mergeCell ref="E3:I3"/>
    <mergeCell ref="B3:B4"/>
    <mergeCell ref="C3:C4"/>
    <mergeCell ref="A18:I18"/>
    <mergeCell ref="A19:I19"/>
    <mergeCell ref="A14:I14"/>
    <mergeCell ref="A15:I15"/>
    <mergeCell ref="A16:I16"/>
    <mergeCell ref="A17:I17"/>
  </mergeCells>
  <pageMargins left="0.7" right="0.7" top="0.75" bottom="0.75" header="0.3" footer="0.3"/>
  <pageSetup orientation="portrait" r:id="rId1"/>
  <ignoredErrors>
    <ignoredError sqref="B8:I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Natnl OIR Ast Lab Total Oblgtns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Sabus, Chantel L.</dc:creator>
  <cp:lastModifiedBy>Oxenrider, Clinton J.</cp:lastModifiedBy>
  <dcterms:created xsi:type="dcterms:W3CDTF">2020-01-22T16:32:43Z</dcterms:created>
  <dcterms:modified xsi:type="dcterms:W3CDTF">2020-02-10T11:51:18Z</dcterms:modified>
</cp:coreProperties>
</file>