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60" yWindow="60" windowWidth="11200" windowHeight="5210"/>
  </bookViews>
  <sheets>
    <sheet name="RI Summ_Acct-Activ-FY17 Request" sheetId="15" r:id="rId1"/>
  </sheets>
  <definedNames>
    <definedName name="_xlnm.Print_Area" localSheetId="0">'RI Summ_Acct-Activ-FY17 Request'!$A$1:$M$25</definedName>
  </definedNames>
  <calcPr calcId="152511"/>
</workbook>
</file>

<file path=xl/calcChain.xml><?xml version="1.0" encoding="utf-8"?>
<calcChain xmlns="http://schemas.openxmlformats.org/spreadsheetml/2006/main">
  <c r="M22" i="15" l="1"/>
  <c r="L22" i="15"/>
  <c r="I22" i="15"/>
  <c r="H22" i="15"/>
  <c r="M21" i="15"/>
  <c r="L21" i="15"/>
  <c r="I21" i="15"/>
  <c r="H21" i="15"/>
  <c r="M20" i="15"/>
  <c r="L20" i="15"/>
  <c r="I20" i="15"/>
  <c r="H20" i="15"/>
  <c r="M19" i="15"/>
  <c r="L19" i="15"/>
  <c r="I19" i="15"/>
  <c r="H19" i="15"/>
  <c r="M18" i="15"/>
  <c r="L18" i="15"/>
  <c r="I18" i="15"/>
  <c r="H18" i="15"/>
  <c r="K17" i="15"/>
  <c r="I17" i="15" s="1"/>
  <c r="J17" i="15"/>
  <c r="H17" i="15" s="1"/>
  <c r="G17" i="15"/>
  <c r="G23" i="15" s="1"/>
  <c r="F17" i="15"/>
  <c r="F23" i="15" s="1"/>
  <c r="E17" i="15"/>
  <c r="E23" i="15" s="1"/>
  <c r="D17" i="15"/>
  <c r="D23" i="15" s="1"/>
  <c r="C17" i="15"/>
  <c r="C23" i="15" s="1"/>
  <c r="B17" i="15"/>
  <c r="B23" i="15" s="1"/>
  <c r="M16" i="15"/>
  <c r="L16" i="15"/>
  <c r="I16" i="15"/>
  <c r="H16" i="15"/>
  <c r="M15" i="15"/>
  <c r="L15" i="15"/>
  <c r="I15" i="15"/>
  <c r="H15" i="15"/>
  <c r="M14" i="15"/>
  <c r="L14" i="15"/>
  <c r="I14" i="15"/>
  <c r="H14" i="15"/>
  <c r="M13" i="15"/>
  <c r="L13" i="15"/>
  <c r="I13" i="15"/>
  <c r="H13" i="15"/>
  <c r="M12" i="15"/>
  <c r="L12" i="15"/>
  <c r="I12" i="15"/>
  <c r="H12" i="15"/>
  <c r="M11" i="15"/>
  <c r="L11" i="15"/>
  <c r="I11" i="15"/>
  <c r="H11" i="15"/>
  <c r="M10" i="15"/>
  <c r="L10" i="15"/>
  <c r="I10" i="15"/>
  <c r="H10" i="15"/>
  <c r="M9" i="15"/>
  <c r="L9" i="15"/>
  <c r="I9" i="15"/>
  <c r="H9" i="15"/>
  <c r="M8" i="15"/>
  <c r="L8" i="15"/>
  <c r="I8" i="15"/>
  <c r="H8" i="15"/>
  <c r="J23" i="15" l="1"/>
  <c r="H23" i="15" s="1"/>
  <c r="K23" i="15"/>
  <c r="L17" i="15"/>
  <c r="M17" i="15" s="1"/>
  <c r="I23" i="15" l="1"/>
  <c r="L23" i="15"/>
  <c r="M23" i="15" s="1"/>
</calcChain>
</file>

<file path=xl/sharedStrings.xml><?xml version="1.0" encoding="utf-8"?>
<sst xmlns="http://schemas.openxmlformats.org/spreadsheetml/2006/main" count="36" uniqueCount="36">
  <si>
    <t>(Dollars in Millions)</t>
  </si>
  <si>
    <t>Amount</t>
  </si>
  <si>
    <t>Percent</t>
  </si>
  <si>
    <t>BIO</t>
  </si>
  <si>
    <t>CISE</t>
  </si>
  <si>
    <t>ENG</t>
  </si>
  <si>
    <t>GEO</t>
  </si>
  <si>
    <t>MPS</t>
  </si>
  <si>
    <t>SBE</t>
  </si>
  <si>
    <t>OISE</t>
  </si>
  <si>
    <t>Research &amp; Related Activities</t>
  </si>
  <si>
    <t>Education &amp; Human Resources</t>
  </si>
  <si>
    <t>National Science Board</t>
  </si>
  <si>
    <t>Office of Inspector General</t>
  </si>
  <si>
    <t>Totals may not add due to rounding.</t>
  </si>
  <si>
    <t>U.S. Arctic Research Commission</t>
  </si>
  <si>
    <t>National Science Foundation</t>
  </si>
  <si>
    <t>Total, National Science Foundation</t>
  </si>
  <si>
    <t>IA</t>
  </si>
  <si>
    <t>FY 2017 Request to Congress</t>
  </si>
  <si>
    <t>FY 2015
Actual</t>
  </si>
  <si>
    <t>FY 2016
Estimate</t>
  </si>
  <si>
    <t>FY 2015
Actual
RI
Funding</t>
  </si>
  <si>
    <t>FY 2016
Estimate
 RI
Funding</t>
  </si>
  <si>
    <t>FY 2016 Estimate RI</t>
  </si>
  <si>
    <t>FY 2017
Request
(Discretionary)</t>
  </si>
  <si>
    <t>Agency Operations &amp; Award 
   Management</t>
  </si>
  <si>
    <t>Major Research Equipment &amp; 
   Facilities Construction</t>
  </si>
  <si>
    <t>FY 2017
 Request
(Discretionary)
 RI Funding</t>
  </si>
  <si>
    <t xml:space="preserve">FY 2017
Request </t>
  </si>
  <si>
    <t>FY 2017
Request
 RI Funding</t>
  </si>
  <si>
    <r>
      <t>FY 2017
Request
(Mandatory)</t>
    </r>
    <r>
      <rPr>
        <b/>
        <vertAlign val="superscript"/>
        <sz val="10"/>
        <color theme="1"/>
        <rFont val="Arial"/>
        <family val="2"/>
      </rPr>
      <t>1</t>
    </r>
  </si>
  <si>
    <r>
      <t>FY 2017
 Request
(Mandatory)
 RI Funding</t>
    </r>
    <r>
      <rPr>
        <vertAlign val="superscript"/>
        <sz val="10"/>
        <color theme="1"/>
        <rFont val="Arial"/>
        <family val="2"/>
      </rPr>
      <t>1</t>
    </r>
  </si>
  <si>
    <t>FY 2017 Request RI 
change over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</si>
  <si>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Includes only new mandatory funding.  Excludes H1-B Non-Immigrant Petitioner mandatory funds.</t>
    </r>
  </si>
  <si>
    <t>Research Infrastructure (RI) Funding by Account and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</si>
</sst>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;\-&quot;$&quot;#,##0.00;&quot;-&quot;??"/>
    <numFmt numFmtId="165" formatCode="#,##0.00;\-#,##0.00;&quot;-&quot;??"/>
    <numFmt numFmtId="166" formatCode="0.0%;\-0.0%;&quot;-&quot;??"/>
  </numFmts>
  <fonts count="11" x14ac:knownFonts="1">
    <font>
      <sz val="11"/>
      <color theme="1"/>
      <name val="Times New Roman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2" fillId="0" borderId="11" xfId="2" applyFont="1" applyFill="1" applyBorder="1" applyAlignment="1" applyProtection="1">
      <alignment horizontal="center" wrapText="1" readingOrder="1"/>
      <protection locked="0"/>
    </xf>
    <xf numFmtId="0" fontId="7" fillId="0" borderId="4" xfId="2" applyFont="1" applyFill="1" applyBorder="1" applyAlignment="1" applyProtection="1">
      <alignment vertical="top" wrapText="1" readingOrder="1"/>
      <protection locked="0"/>
    </xf>
    <xf numFmtId="164" fontId="7" fillId="0" borderId="0" xfId="2" applyNumberFormat="1" applyFont="1" applyFill="1" applyBorder="1" applyAlignment="1" applyProtection="1">
      <alignment vertical="top" wrapText="1" readingOrder="1"/>
      <protection locked="0"/>
    </xf>
    <xf numFmtId="166" fontId="2" fillId="0" borderId="3" xfId="2" applyNumberFormat="1" applyFont="1" applyFill="1" applyBorder="1" applyAlignment="1" applyProtection="1">
      <alignment horizontal="right" vertical="top" wrapText="1" readingOrder="1"/>
      <protection locked="0"/>
    </xf>
    <xf numFmtId="0" fontId="7" fillId="0" borderId="4" xfId="2" applyFont="1" applyFill="1" applyBorder="1" applyAlignment="1" applyProtection="1">
      <alignment vertical="center" wrapText="1" readingOrder="1"/>
      <protection locked="0"/>
    </xf>
    <xf numFmtId="164" fontId="7" fillId="0" borderId="1" xfId="2" applyNumberFormat="1" applyFont="1" applyFill="1" applyBorder="1" applyAlignment="1" applyProtection="1">
      <alignment vertical="center" wrapText="1" readingOrder="1"/>
      <protection locked="0"/>
    </xf>
    <xf numFmtId="166" fontId="7" fillId="0" borderId="7" xfId="2" applyNumberFormat="1" applyFont="1" applyFill="1" applyBorder="1" applyAlignment="1" applyProtection="1">
      <alignment horizontal="right" vertical="center" wrapText="1" readingOrder="1"/>
      <protection locked="0"/>
    </xf>
    <xf numFmtId="0" fontId="7" fillId="0" borderId="2" xfId="2" applyFont="1" applyFill="1" applyBorder="1" applyAlignment="1" applyProtection="1">
      <alignment vertical="top" wrapText="1" readingOrder="1"/>
      <protection locked="0"/>
    </xf>
    <xf numFmtId="0" fontId="0" fillId="0" borderId="0" xfId="0" applyFill="1"/>
    <xf numFmtId="0" fontId="2" fillId="0" borderId="15" xfId="2" applyFont="1" applyFill="1" applyBorder="1" applyAlignment="1" applyProtection="1">
      <alignment horizontal="right" vertical="center" wrapText="1" readingOrder="1"/>
      <protection locked="0"/>
    </xf>
    <xf numFmtId="0" fontId="2" fillId="0" borderId="2" xfId="2" applyFont="1" applyFill="1" applyBorder="1" applyAlignment="1" applyProtection="1">
      <alignment wrapText="1" readingOrder="1"/>
      <protection locked="0"/>
    </xf>
    <xf numFmtId="164" fontId="7" fillId="0" borderId="0" xfId="2" applyNumberFormat="1" applyFont="1" applyFill="1" applyBorder="1" applyAlignment="1" applyProtection="1">
      <alignment wrapText="1" readingOrder="1"/>
      <protection locked="0"/>
    </xf>
    <xf numFmtId="166" fontId="2" fillId="0" borderId="13" xfId="2" applyNumberFormat="1" applyFont="1" applyFill="1" applyBorder="1" applyAlignment="1" applyProtection="1">
      <alignment horizontal="right" wrapText="1" readingOrder="1"/>
      <protection locked="0"/>
    </xf>
    <xf numFmtId="165" fontId="7" fillId="0" borderId="0" xfId="2" applyNumberFormat="1" applyFont="1" applyFill="1" applyBorder="1" applyAlignment="1" applyProtection="1">
      <alignment wrapText="1" readingOrder="1"/>
      <protection locked="0"/>
    </xf>
    <xf numFmtId="166" fontId="2" fillId="0" borderId="3" xfId="2" applyNumberFormat="1" applyFont="1" applyFill="1" applyBorder="1" applyAlignment="1" applyProtection="1">
      <alignment horizontal="right" wrapText="1" readingOrder="1"/>
      <protection locked="0"/>
    </xf>
    <xf numFmtId="0" fontId="7" fillId="0" borderId="5" xfId="2" applyFont="1" applyFill="1" applyBorder="1" applyAlignment="1" applyProtection="1">
      <alignment wrapText="1" readingOrder="1"/>
      <protection locked="0"/>
    </xf>
    <xf numFmtId="164" fontId="7" fillId="0" borderId="14" xfId="2" applyNumberFormat="1" applyFont="1" applyFill="1" applyBorder="1" applyAlignment="1" applyProtection="1">
      <alignment wrapText="1" readingOrder="1"/>
      <protection locked="0"/>
    </xf>
    <xf numFmtId="166" fontId="2" fillId="0" borderId="8" xfId="2" applyNumberFormat="1" applyFont="1" applyFill="1" applyBorder="1" applyAlignment="1" applyProtection="1">
      <alignment horizontal="right" wrapText="1" readingOrder="1"/>
      <protection locked="0"/>
    </xf>
    <xf numFmtId="0" fontId="7" fillId="0" borderId="2" xfId="2" applyFont="1" applyFill="1" applyBorder="1" applyAlignment="1" applyProtection="1">
      <alignment wrapText="1" readingOrder="1"/>
      <protection locked="0"/>
    </xf>
    <xf numFmtId="0" fontId="7" fillId="0" borderId="6" xfId="2" applyFont="1" applyFill="1" applyBorder="1" applyAlignment="1" applyProtection="1">
      <alignment wrapText="1" readingOrder="1"/>
      <protection locked="0"/>
    </xf>
    <xf numFmtId="164" fontId="7" fillId="0" borderId="10" xfId="2" applyNumberFormat="1" applyFont="1" applyFill="1" applyBorder="1" applyAlignment="1" applyProtection="1">
      <alignment wrapText="1" readingOrder="1"/>
      <protection locked="0"/>
    </xf>
    <xf numFmtId="166" fontId="2" fillId="0" borderId="9" xfId="2" applyNumberFormat="1" applyFont="1" applyFill="1" applyBorder="1" applyAlignment="1" applyProtection="1">
      <alignment horizontal="right" wrapText="1" readingOrder="1"/>
      <protection locked="0"/>
    </xf>
    <xf numFmtId="165" fontId="2" fillId="0" borderId="17" xfId="2" applyNumberFormat="1" applyFont="1" applyFill="1" applyBorder="1" applyAlignment="1" applyProtection="1">
      <alignment wrapText="1" readingOrder="1"/>
      <protection locked="0"/>
    </xf>
    <xf numFmtId="164" fontId="2" fillId="0" borderId="19" xfId="2" applyNumberFormat="1" applyFont="1" applyFill="1" applyBorder="1" applyAlignment="1" applyProtection="1">
      <alignment wrapText="1" readingOrder="1"/>
      <protection locked="0"/>
    </xf>
    <xf numFmtId="164" fontId="2" fillId="0" borderId="17" xfId="2" applyNumberFormat="1" applyFont="1" applyFill="1" applyBorder="1" applyAlignment="1" applyProtection="1">
      <alignment wrapText="1" readingOrder="1"/>
      <protection locked="0"/>
    </xf>
    <xf numFmtId="164" fontId="2" fillId="0" borderId="17" xfId="2" applyNumberFormat="1" applyFont="1" applyFill="1" applyBorder="1" applyAlignment="1" applyProtection="1">
      <alignment vertical="top" wrapText="1" readingOrder="1"/>
      <protection locked="0"/>
    </xf>
    <xf numFmtId="164" fontId="2" fillId="0" borderId="20" xfId="2" applyNumberFormat="1" applyFont="1" applyFill="1" applyBorder="1" applyAlignment="1" applyProtection="1">
      <alignment wrapText="1" readingOrder="1"/>
      <protection locked="0"/>
    </xf>
    <xf numFmtId="164" fontId="2" fillId="0" borderId="18" xfId="2" applyNumberFormat="1" applyFont="1" applyFill="1" applyBorder="1" applyAlignment="1" applyProtection="1">
      <alignment vertical="center" wrapText="1" readingOrder="1"/>
      <protection locked="0"/>
    </xf>
    <xf numFmtId="0" fontId="5" fillId="0" borderId="0" xfId="2" applyFont="1" applyFill="1"/>
    <xf numFmtId="0" fontId="2" fillId="0" borderId="23" xfId="2" applyFont="1" applyFill="1" applyBorder="1" applyAlignment="1" applyProtection="1">
      <alignment horizontal="right" vertical="center" wrapText="1" readingOrder="1"/>
      <protection locked="0"/>
    </xf>
    <xf numFmtId="164" fontId="2" fillId="0" borderId="12" xfId="2" applyNumberFormat="1" applyFont="1" applyFill="1" applyBorder="1" applyAlignment="1" applyProtection="1">
      <alignment horizontal="right" wrapText="1" readingOrder="1"/>
      <protection locked="0"/>
    </xf>
    <xf numFmtId="165" fontId="2" fillId="0" borderId="0" xfId="2" applyNumberFormat="1" applyFont="1" applyFill="1" applyBorder="1" applyAlignment="1" applyProtection="1">
      <alignment horizontal="right" wrapText="1" readingOrder="1"/>
      <protection locked="0"/>
    </xf>
    <xf numFmtId="164" fontId="2" fillId="0" borderId="14" xfId="2" applyNumberFormat="1" applyFont="1" applyFill="1" applyBorder="1" applyAlignment="1" applyProtection="1">
      <alignment horizontal="right" wrapText="1" readingOrder="1"/>
      <protection locked="0"/>
    </xf>
    <xf numFmtId="164" fontId="2" fillId="0" borderId="0" xfId="2" applyNumberFormat="1" applyFont="1" applyFill="1" applyBorder="1" applyAlignment="1" applyProtection="1">
      <alignment horizontal="right" wrapText="1" readingOrder="1"/>
      <protection locked="0"/>
    </xf>
    <xf numFmtId="164" fontId="2" fillId="0" borderId="0" xfId="2" applyNumberFormat="1" applyFont="1" applyFill="1" applyBorder="1" applyAlignment="1" applyProtection="1">
      <alignment horizontal="right" vertical="top" wrapText="1" readingOrder="1"/>
      <protection locked="0"/>
    </xf>
    <xf numFmtId="164" fontId="2" fillId="0" borderId="10" xfId="2" applyNumberFormat="1" applyFont="1" applyFill="1" applyBorder="1" applyAlignment="1" applyProtection="1">
      <alignment horizontal="right" wrapText="1" readingOrder="1"/>
      <protection locked="0"/>
    </xf>
    <xf numFmtId="164" fontId="7" fillId="0" borderId="1" xfId="2" applyNumberFormat="1" applyFont="1" applyFill="1" applyBorder="1" applyAlignment="1" applyProtection="1">
      <alignment horizontal="right" vertical="center" wrapText="1" readingOrder="1"/>
      <protection locked="0"/>
    </xf>
    <xf numFmtId="164" fontId="2" fillId="0" borderId="12" xfId="2" applyNumberFormat="1" applyFont="1" applyFill="1" applyBorder="1" applyAlignment="1" applyProtection="1">
      <alignment wrapText="1" readingOrder="1"/>
      <protection locked="0"/>
    </xf>
    <xf numFmtId="165" fontId="2" fillId="0" borderId="0" xfId="2" applyNumberFormat="1" applyFont="1" applyFill="1" applyBorder="1" applyAlignment="1" applyProtection="1">
      <alignment wrapText="1" readingOrder="1"/>
      <protection locked="0"/>
    </xf>
    <xf numFmtId="164" fontId="2" fillId="0" borderId="14" xfId="2" applyNumberFormat="1" applyFont="1" applyFill="1" applyBorder="1" applyAlignment="1" applyProtection="1">
      <alignment wrapText="1" readingOrder="1"/>
      <protection locked="0"/>
    </xf>
    <xf numFmtId="164" fontId="2" fillId="0" borderId="0" xfId="2" applyNumberFormat="1" applyFont="1" applyFill="1" applyBorder="1" applyAlignment="1" applyProtection="1">
      <alignment wrapText="1" readingOrder="1"/>
      <protection locked="0"/>
    </xf>
    <xf numFmtId="164" fontId="2" fillId="0" borderId="0" xfId="2" applyNumberFormat="1" applyFont="1" applyFill="1" applyBorder="1" applyAlignment="1" applyProtection="1">
      <alignment vertical="top" wrapText="1" readingOrder="1"/>
      <protection locked="0"/>
    </xf>
    <xf numFmtId="164" fontId="2" fillId="0" borderId="10" xfId="2" applyNumberFormat="1" applyFont="1" applyFill="1" applyBorder="1" applyAlignment="1" applyProtection="1">
      <alignment wrapText="1" readingOrder="1"/>
      <protection locked="0"/>
    </xf>
    <xf numFmtId="164" fontId="2" fillId="0" borderId="1" xfId="2" applyNumberFormat="1" applyFont="1" applyFill="1" applyBorder="1" applyAlignment="1" applyProtection="1">
      <alignment vertical="center" wrapText="1" readingOrder="1"/>
      <protection locked="0"/>
    </xf>
    <xf numFmtId="164" fontId="7" fillId="0" borderId="25" xfId="2" applyNumberFormat="1" applyFont="1" applyFill="1" applyBorder="1" applyAlignment="1" applyProtection="1">
      <alignment wrapText="1" readingOrder="1"/>
      <protection locked="0"/>
    </xf>
    <xf numFmtId="165" fontId="7" fillId="0" borderId="25" xfId="2" applyNumberFormat="1" applyFont="1" applyFill="1" applyBorder="1" applyAlignment="1" applyProtection="1">
      <alignment wrapText="1" readingOrder="1"/>
      <protection locked="0"/>
    </xf>
    <xf numFmtId="164" fontId="7" fillId="0" borderId="27" xfId="2" applyNumberFormat="1" applyFont="1" applyFill="1" applyBorder="1" applyAlignment="1" applyProtection="1">
      <alignment wrapText="1" readingOrder="1"/>
      <protection locked="0"/>
    </xf>
    <xf numFmtId="164" fontId="7" fillId="0" borderId="25" xfId="2" applyNumberFormat="1" applyFont="1" applyFill="1" applyBorder="1" applyAlignment="1" applyProtection="1">
      <alignment vertical="top" wrapText="1" readingOrder="1"/>
      <protection locked="0"/>
    </xf>
    <xf numFmtId="164" fontId="7" fillId="0" borderId="28" xfId="2" applyNumberFormat="1" applyFont="1" applyFill="1" applyBorder="1" applyAlignment="1" applyProtection="1">
      <alignment wrapText="1" readingOrder="1"/>
      <protection locked="0"/>
    </xf>
    <xf numFmtId="164" fontId="7" fillId="0" borderId="26" xfId="2" applyNumberFormat="1" applyFont="1" applyFill="1" applyBorder="1" applyAlignment="1" applyProtection="1">
      <alignment vertical="center" wrapText="1" readingOrder="1"/>
      <protection locked="0"/>
    </xf>
    <xf numFmtId="164" fontId="2" fillId="0" borderId="16" xfId="2" applyNumberFormat="1" applyFont="1" applyFill="1" applyBorder="1" applyAlignment="1" applyProtection="1">
      <alignment wrapText="1" readingOrder="1"/>
      <protection locked="0"/>
    </xf>
    <xf numFmtId="0" fontId="5" fillId="0" borderId="0" xfId="0" applyFont="1" applyFill="1" applyAlignment="1">
      <alignment vertical="top"/>
    </xf>
    <xf numFmtId="0" fontId="5" fillId="0" borderId="0" xfId="2" applyFont="1" applyFill="1" applyAlignment="1" applyProtection="1">
      <alignment vertical="top" wrapText="1" readingOrder="1"/>
      <protection locked="0"/>
    </xf>
    <xf numFmtId="0" fontId="5" fillId="0" borderId="0" xfId="2" applyFont="1" applyFill="1"/>
    <xf numFmtId="0" fontId="7" fillId="0" borderId="12" xfId="2" applyFont="1" applyFill="1" applyBorder="1" applyAlignment="1" applyProtection="1">
      <alignment horizontal="right" wrapText="1" readingOrder="1"/>
      <protection locked="0"/>
    </xf>
    <xf numFmtId="0" fontId="7" fillId="0" borderId="0" xfId="2" applyFont="1" applyFill="1" applyBorder="1" applyAlignment="1" applyProtection="1">
      <alignment horizontal="right" wrapText="1" readingOrder="1"/>
      <protection locked="0"/>
    </xf>
    <xf numFmtId="0" fontId="7" fillId="0" borderId="1" xfId="2" applyFont="1" applyFill="1" applyBorder="1" applyAlignment="1" applyProtection="1">
      <alignment horizontal="right" wrapText="1" readingOrder="1"/>
      <protection locked="0"/>
    </xf>
    <xf numFmtId="0" fontId="2" fillId="0" borderId="16" xfId="2" applyFont="1" applyFill="1" applyBorder="1" applyAlignment="1" applyProtection="1">
      <alignment horizontal="right" wrapText="1" readingOrder="1"/>
      <protection locked="0"/>
    </xf>
    <xf numFmtId="0" fontId="2" fillId="0" borderId="17" xfId="2" applyFont="1" applyFill="1" applyBorder="1" applyAlignment="1" applyProtection="1">
      <alignment horizontal="right" wrapText="1" readingOrder="1"/>
      <protection locked="0"/>
    </xf>
    <xf numFmtId="0" fontId="2" fillId="0" borderId="18" xfId="2" applyFont="1" applyFill="1" applyBorder="1" applyAlignment="1" applyProtection="1">
      <alignment horizontal="right" wrapText="1" readingOrder="1"/>
      <protection locked="0"/>
    </xf>
    <xf numFmtId="0" fontId="2" fillId="0" borderId="12" xfId="2" applyFont="1" applyFill="1" applyBorder="1" applyAlignment="1" applyProtection="1">
      <alignment horizontal="right" wrapText="1" readingOrder="1"/>
      <protection locked="0"/>
    </xf>
    <xf numFmtId="0" fontId="2" fillId="0" borderId="0" xfId="2" applyFont="1" applyFill="1" applyBorder="1" applyAlignment="1" applyProtection="1">
      <alignment horizontal="right" wrapText="1" readingOrder="1"/>
      <protection locked="0"/>
    </xf>
    <xf numFmtId="0" fontId="2" fillId="0" borderId="1" xfId="2" applyFont="1" applyFill="1" applyBorder="1" applyAlignment="1" applyProtection="1">
      <alignment horizontal="right" wrapText="1" readingOrder="1"/>
      <protection locked="0"/>
    </xf>
    <xf numFmtId="0" fontId="7" fillId="0" borderId="24" xfId="2" applyFont="1" applyFill="1" applyBorder="1" applyAlignment="1" applyProtection="1">
      <alignment horizontal="right" wrapText="1" readingOrder="1"/>
      <protection locked="0"/>
    </xf>
    <xf numFmtId="0" fontId="7" fillId="0" borderId="25" xfId="2" applyFont="1" applyFill="1" applyBorder="1" applyAlignment="1" applyProtection="1">
      <alignment horizontal="right" wrapText="1" readingOrder="1"/>
      <protection locked="0"/>
    </xf>
    <xf numFmtId="0" fontId="7" fillId="0" borderId="26" xfId="2" applyFont="1" applyFill="1" applyBorder="1" applyAlignment="1" applyProtection="1">
      <alignment horizontal="right" wrapText="1" readingOrder="1"/>
      <protection locked="0"/>
    </xf>
    <xf numFmtId="0" fontId="6" fillId="0" borderId="0" xfId="2" applyFont="1" applyFill="1" applyAlignment="1" applyProtection="1">
      <alignment horizontal="center" vertical="top" wrapText="1" readingOrder="1"/>
      <protection locked="0"/>
    </xf>
    <xf numFmtId="0" fontId="7" fillId="0" borderId="21" xfId="2" applyFont="1" applyFill="1" applyBorder="1" applyAlignment="1" applyProtection="1">
      <alignment horizontal="center" vertical="center" wrapText="1" readingOrder="1"/>
      <protection locked="0"/>
    </xf>
    <xf numFmtId="0" fontId="2" fillId="0" borderId="22" xfId="2" applyFont="1" applyFill="1" applyBorder="1" applyAlignment="1">
      <alignment vertical="center" readingOrder="1"/>
    </xf>
    <xf numFmtId="0" fontId="2" fillId="0" borderId="1" xfId="2" applyFont="1" applyFill="1" applyBorder="1" applyAlignment="1" applyProtection="1">
      <alignment horizontal="center" wrapText="1" readingOrder="1"/>
      <protection locked="0"/>
    </xf>
    <xf numFmtId="0" fontId="7" fillId="0" borderId="12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</cellXfs>
  <cellStyles count="10">
    <cellStyle name="Currency 2" xfId="5"/>
    <cellStyle name="Currency 2 2" xfId="8"/>
    <cellStyle name="Currency 3" xfId="3"/>
    <cellStyle name="Hyperlink 2" xfId="4"/>
    <cellStyle name="Normal" xfId="0" builtinId="0"/>
    <cellStyle name="Normal 2" xfId="1"/>
    <cellStyle name="Normal 3" xfId="2"/>
    <cellStyle name="Normal 3 2" xfId="7"/>
    <cellStyle name="Normal 4" xfId="9"/>
    <cellStyle name="Percent 2" xfId="6"/>
  </cellStyles>
  <dxfs count="0"/>
  <tableStyles count="0" defaultTableStyle="TableStyleMedium2" defaultPivotStyle="PivotStyleLight16"/>
  <colors>
    <mruColors>
      <color rgb="FFFF66FF"/>
      <color rgb="FF66FF66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GridLines="0" tabSelected="1" zoomScaleNormal="100" workbookViewId="0">
      <selection sqref="A1:M1"/>
    </sheetView>
  </sheetViews>
  <sheetFormatPr defaultColWidth="8.90625" defaultRowHeight="14" x14ac:dyDescent="0.3"/>
  <cols>
    <col min="1" max="1" width="32.90625" style="9" customWidth="1"/>
    <col min="2" max="2" width="9.08984375" style="9" bestFit="1" customWidth="1"/>
    <col min="3" max="3" width="10.90625" style="9" customWidth="1"/>
    <col min="4" max="4" width="9.08984375" style="9" bestFit="1" customWidth="1"/>
    <col min="5" max="5" width="10.6328125" style="9" customWidth="1"/>
    <col min="6" max="7" width="14" style="9" customWidth="1"/>
    <col min="8" max="9" width="12.453125" style="9" customWidth="1"/>
    <col min="10" max="11" width="10.90625" style="9" customWidth="1"/>
    <col min="12" max="13" width="9.453125" style="9" customWidth="1"/>
    <col min="14" max="16384" width="8.90625" style="9"/>
  </cols>
  <sheetData>
    <row r="1" spans="1:13" ht="15" customHeight="1" x14ac:dyDescent="0.3">
      <c r="A1" s="67" t="s">
        <v>16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5" customHeight="1" x14ac:dyDescent="0.3">
      <c r="A2" s="67" t="s">
        <v>35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5" customHeight="1" x14ac:dyDescent="0.3">
      <c r="A3" s="67" t="s">
        <v>19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ht="14.5" thickBot="1" x14ac:dyDescent="0.35">
      <c r="A4" s="70" t="s">
        <v>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3" ht="27.65" customHeight="1" x14ac:dyDescent="0.3">
      <c r="A5" s="1"/>
      <c r="B5" s="55" t="s">
        <v>20</v>
      </c>
      <c r="C5" s="61" t="s">
        <v>22</v>
      </c>
      <c r="D5" s="64" t="s">
        <v>21</v>
      </c>
      <c r="E5" s="58" t="s">
        <v>23</v>
      </c>
      <c r="F5" s="55" t="s">
        <v>25</v>
      </c>
      <c r="G5" s="61" t="s">
        <v>28</v>
      </c>
      <c r="H5" s="64" t="s">
        <v>31</v>
      </c>
      <c r="I5" s="58" t="s">
        <v>32</v>
      </c>
      <c r="J5" s="55" t="s">
        <v>29</v>
      </c>
      <c r="K5" s="58" t="s">
        <v>30</v>
      </c>
      <c r="L5" s="71" t="s">
        <v>33</v>
      </c>
      <c r="M5" s="72"/>
    </row>
    <row r="6" spans="1:13" ht="14.4" customHeight="1" x14ac:dyDescent="0.3">
      <c r="A6" s="8"/>
      <c r="B6" s="56"/>
      <c r="C6" s="62"/>
      <c r="D6" s="65"/>
      <c r="E6" s="59"/>
      <c r="F6" s="56"/>
      <c r="G6" s="62"/>
      <c r="H6" s="65"/>
      <c r="I6" s="59"/>
      <c r="J6" s="56"/>
      <c r="K6" s="59"/>
      <c r="L6" s="68" t="s">
        <v>24</v>
      </c>
      <c r="M6" s="69"/>
    </row>
    <row r="7" spans="1:13" ht="14.4" customHeight="1" thickBot="1" x14ac:dyDescent="0.35">
      <c r="A7" s="2"/>
      <c r="B7" s="57"/>
      <c r="C7" s="63"/>
      <c r="D7" s="66"/>
      <c r="E7" s="60"/>
      <c r="F7" s="57"/>
      <c r="G7" s="63"/>
      <c r="H7" s="66"/>
      <c r="I7" s="60"/>
      <c r="J7" s="57"/>
      <c r="K7" s="60"/>
      <c r="L7" s="30" t="s">
        <v>1</v>
      </c>
      <c r="M7" s="10" t="s">
        <v>2</v>
      </c>
    </row>
    <row r="8" spans="1:13" x14ac:dyDescent="0.3">
      <c r="A8" s="11" t="s">
        <v>3</v>
      </c>
      <c r="B8" s="12">
        <v>736.19171700000004</v>
      </c>
      <c r="C8" s="38">
        <v>96.632526999999996</v>
      </c>
      <c r="D8" s="45">
        <v>744.16800000000001</v>
      </c>
      <c r="E8" s="51">
        <v>148.89053899999999</v>
      </c>
      <c r="F8" s="12">
        <v>745.73</v>
      </c>
      <c r="G8" s="41">
        <v>152.94999999999999</v>
      </c>
      <c r="H8" s="45">
        <f>J8-F8</f>
        <v>44.789999999999964</v>
      </c>
      <c r="I8" s="51">
        <f>K8-G8</f>
        <v>0</v>
      </c>
      <c r="J8" s="12">
        <v>790.52</v>
      </c>
      <c r="K8" s="25">
        <v>152.94999999999999</v>
      </c>
      <c r="L8" s="31">
        <f>K8-E8</f>
        <v>4.0594609999999989</v>
      </c>
      <c r="M8" s="13">
        <f>IF(E8=0,"N/A",L8/E8)</f>
        <v>2.7264734396589156E-2</v>
      </c>
    </row>
    <row r="9" spans="1:13" x14ac:dyDescent="0.3">
      <c r="A9" s="11" t="s">
        <v>4</v>
      </c>
      <c r="B9" s="14">
        <v>932.98354400000005</v>
      </c>
      <c r="C9" s="39">
        <v>159.46065200000001</v>
      </c>
      <c r="D9" s="46">
        <v>935.82</v>
      </c>
      <c r="E9" s="23">
        <v>167.9</v>
      </c>
      <c r="F9" s="14">
        <v>938.43</v>
      </c>
      <c r="G9" s="39">
        <v>172.83</v>
      </c>
      <c r="H9" s="46">
        <f t="shared" ref="H9:H23" si="0">J9-F9</f>
        <v>56.370000000000005</v>
      </c>
      <c r="I9" s="23">
        <f t="shared" ref="I9:I23" si="1">K9-G9</f>
        <v>0</v>
      </c>
      <c r="J9" s="14">
        <v>994.8</v>
      </c>
      <c r="K9" s="23">
        <v>172.83</v>
      </c>
      <c r="L9" s="32">
        <f t="shared" ref="L9:L23" si="2">K9-E9</f>
        <v>4.9300000000000068</v>
      </c>
      <c r="M9" s="15">
        <f t="shared" ref="M9:M23" si="3">IF(E9=0,"N/A",L9/E9)</f>
        <v>2.9362715902322849E-2</v>
      </c>
    </row>
    <row r="10" spans="1:13" x14ac:dyDescent="0.3">
      <c r="A10" s="11" t="s">
        <v>5</v>
      </c>
      <c r="B10" s="14">
        <v>923.52851499999997</v>
      </c>
      <c r="C10" s="39">
        <v>33.521020999999998</v>
      </c>
      <c r="D10" s="46">
        <v>916.19</v>
      </c>
      <c r="E10" s="23">
        <v>28.33</v>
      </c>
      <c r="F10" s="14">
        <v>946.41</v>
      </c>
      <c r="G10" s="39">
        <v>28.33</v>
      </c>
      <c r="H10" s="46">
        <f t="shared" si="0"/>
        <v>56.32000000000005</v>
      </c>
      <c r="I10" s="23">
        <f t="shared" si="1"/>
        <v>0</v>
      </c>
      <c r="J10" s="14">
        <v>1002.73</v>
      </c>
      <c r="K10" s="23">
        <v>28.33</v>
      </c>
      <c r="L10" s="32">
        <f t="shared" si="2"/>
        <v>0</v>
      </c>
      <c r="M10" s="15">
        <f t="shared" si="3"/>
        <v>0</v>
      </c>
    </row>
    <row r="11" spans="1:13" x14ac:dyDescent="0.3">
      <c r="A11" s="11" t="s">
        <v>6</v>
      </c>
      <c r="B11" s="14">
        <v>1319.039853</v>
      </c>
      <c r="C11" s="39">
        <v>709.43795799999998</v>
      </c>
      <c r="D11" s="46">
        <v>1318.5350000000001</v>
      </c>
      <c r="E11" s="23">
        <v>692.27</v>
      </c>
      <c r="F11" s="14">
        <v>1319.56</v>
      </c>
      <c r="G11" s="39">
        <v>695.31999999999994</v>
      </c>
      <c r="H11" s="46">
        <f t="shared" si="0"/>
        <v>79.269999999999982</v>
      </c>
      <c r="I11" s="23">
        <f t="shared" si="1"/>
        <v>26.200000000000045</v>
      </c>
      <c r="J11" s="14">
        <v>1398.83</v>
      </c>
      <c r="K11" s="23">
        <v>721.52</v>
      </c>
      <c r="L11" s="32">
        <f t="shared" si="2"/>
        <v>29.25</v>
      </c>
      <c r="M11" s="15">
        <f t="shared" si="3"/>
        <v>4.2252300403021942E-2</v>
      </c>
    </row>
    <row r="12" spans="1:13" x14ac:dyDescent="0.3">
      <c r="A12" s="11" t="s">
        <v>7</v>
      </c>
      <c r="B12" s="14">
        <v>1376.3207440000001</v>
      </c>
      <c r="C12" s="39">
        <v>333.506124</v>
      </c>
      <c r="D12" s="46">
        <v>1349.15</v>
      </c>
      <c r="E12" s="23">
        <v>341.36</v>
      </c>
      <c r="F12" s="14">
        <v>1355.06</v>
      </c>
      <c r="G12" s="39">
        <v>361.15</v>
      </c>
      <c r="H12" s="46">
        <f t="shared" si="0"/>
        <v>81.3900000000001</v>
      </c>
      <c r="I12" s="23">
        <f t="shared" si="1"/>
        <v>0</v>
      </c>
      <c r="J12" s="14">
        <v>1436.45</v>
      </c>
      <c r="K12" s="23">
        <v>361.15</v>
      </c>
      <c r="L12" s="32">
        <f t="shared" si="2"/>
        <v>19.789999999999964</v>
      </c>
      <c r="M12" s="15">
        <f t="shared" si="3"/>
        <v>5.7973986407311821E-2</v>
      </c>
    </row>
    <row r="13" spans="1:13" x14ac:dyDescent="0.3">
      <c r="A13" s="11" t="s">
        <v>8</v>
      </c>
      <c r="B13" s="14">
        <v>276.18642699999998</v>
      </c>
      <c r="C13" s="39">
        <v>62.032463999999997</v>
      </c>
      <c r="D13" s="46">
        <v>272.2</v>
      </c>
      <c r="E13" s="23">
        <v>60.91</v>
      </c>
      <c r="F13" s="14">
        <v>272.41000000000003</v>
      </c>
      <c r="G13" s="39">
        <v>61.83</v>
      </c>
      <c r="H13" s="46">
        <f t="shared" si="0"/>
        <v>16.359999999999957</v>
      </c>
      <c r="I13" s="23">
        <f t="shared" si="1"/>
        <v>0</v>
      </c>
      <c r="J13" s="14">
        <v>288.77</v>
      </c>
      <c r="K13" s="23">
        <v>61.83</v>
      </c>
      <c r="L13" s="32">
        <f t="shared" si="2"/>
        <v>0.92000000000000171</v>
      </c>
      <c r="M13" s="15">
        <f t="shared" si="3"/>
        <v>1.5104252175340695E-2</v>
      </c>
    </row>
    <row r="14" spans="1:13" x14ac:dyDescent="0.3">
      <c r="A14" s="11" t="s">
        <v>9</v>
      </c>
      <c r="B14" s="14">
        <v>48.456296000000002</v>
      </c>
      <c r="C14" s="39">
        <v>0.1</v>
      </c>
      <c r="D14" s="46">
        <v>49.097000000000001</v>
      </c>
      <c r="E14" s="23">
        <v>0.1</v>
      </c>
      <c r="F14" s="14">
        <v>49.1</v>
      </c>
      <c r="G14" s="39">
        <v>0.1</v>
      </c>
      <c r="H14" s="46">
        <f t="shared" si="0"/>
        <v>2.9499999999999957</v>
      </c>
      <c r="I14" s="23">
        <f t="shared" si="1"/>
        <v>0</v>
      </c>
      <c r="J14" s="14">
        <v>52.05</v>
      </c>
      <c r="K14" s="23">
        <v>0.1</v>
      </c>
      <c r="L14" s="32">
        <f t="shared" si="2"/>
        <v>0</v>
      </c>
      <c r="M14" s="15">
        <f t="shared" si="3"/>
        <v>0</v>
      </c>
    </row>
    <row r="15" spans="1:13" x14ac:dyDescent="0.3">
      <c r="A15" s="11" t="s">
        <v>18</v>
      </c>
      <c r="B15" s="14">
        <v>427.45721700000001</v>
      </c>
      <c r="C15" s="39">
        <v>77.206811999999999</v>
      </c>
      <c r="D15" s="46">
        <v>447.06</v>
      </c>
      <c r="E15" s="23">
        <v>78.67</v>
      </c>
      <c r="F15" s="14">
        <v>451.3</v>
      </c>
      <c r="G15" s="39">
        <v>92.27</v>
      </c>
      <c r="H15" s="46">
        <f t="shared" si="0"/>
        <v>8.5600000000000023</v>
      </c>
      <c r="I15" s="23">
        <f t="shared" si="1"/>
        <v>0</v>
      </c>
      <c r="J15" s="14">
        <v>459.86</v>
      </c>
      <c r="K15" s="23">
        <v>92.27</v>
      </c>
      <c r="L15" s="32">
        <f t="shared" si="2"/>
        <v>13.599999999999994</v>
      </c>
      <c r="M15" s="15">
        <f t="shared" si="3"/>
        <v>0.17287403076140834</v>
      </c>
    </row>
    <row r="16" spans="1:13" x14ac:dyDescent="0.3">
      <c r="A16" s="11" t="s">
        <v>15</v>
      </c>
      <c r="B16" s="14">
        <v>1.41</v>
      </c>
      <c r="C16" s="39">
        <v>0</v>
      </c>
      <c r="D16" s="46">
        <v>1.43</v>
      </c>
      <c r="E16" s="23">
        <v>0</v>
      </c>
      <c r="F16" s="14">
        <v>1.43</v>
      </c>
      <c r="G16" s="39">
        <v>0</v>
      </c>
      <c r="H16" s="46">
        <f t="shared" si="0"/>
        <v>0</v>
      </c>
      <c r="I16" s="23">
        <f t="shared" si="1"/>
        <v>0</v>
      </c>
      <c r="J16" s="14">
        <v>1.43</v>
      </c>
      <c r="K16" s="23">
        <v>0</v>
      </c>
      <c r="L16" s="32">
        <f t="shared" si="2"/>
        <v>0</v>
      </c>
      <c r="M16" s="15" t="str">
        <f t="shared" si="3"/>
        <v>N/A</v>
      </c>
    </row>
    <row r="17" spans="1:13" x14ac:dyDescent="0.3">
      <c r="A17" s="16" t="s">
        <v>10</v>
      </c>
      <c r="B17" s="17">
        <f>SUM(B8:B16)</f>
        <v>6041.574313000001</v>
      </c>
      <c r="C17" s="40">
        <f t="shared" ref="C17:G17" si="4">SUM(C8:C16)</f>
        <v>1471.8975579999997</v>
      </c>
      <c r="D17" s="47">
        <f t="shared" si="4"/>
        <v>6033.65</v>
      </c>
      <c r="E17" s="24">
        <f t="shared" si="4"/>
        <v>1518.4305390000002</v>
      </c>
      <c r="F17" s="17">
        <f t="shared" si="4"/>
        <v>6079.43</v>
      </c>
      <c r="G17" s="40">
        <f t="shared" si="4"/>
        <v>1564.7799999999997</v>
      </c>
      <c r="H17" s="47">
        <f t="shared" si="0"/>
        <v>346.01000000000022</v>
      </c>
      <c r="I17" s="24">
        <f t="shared" si="1"/>
        <v>26.199999999999818</v>
      </c>
      <c r="J17" s="17">
        <f t="shared" ref="J17" si="5">SUM(J8:J16)</f>
        <v>6425.4400000000005</v>
      </c>
      <c r="K17" s="24">
        <f t="shared" ref="K17" si="6">SUM(K8:K16)</f>
        <v>1590.9799999999996</v>
      </c>
      <c r="L17" s="33">
        <f t="shared" si="2"/>
        <v>72.549460999999383</v>
      </c>
      <c r="M17" s="18">
        <f t="shared" si="3"/>
        <v>4.7779242538008103E-2</v>
      </c>
    </row>
    <row r="18" spans="1:13" x14ac:dyDescent="0.3">
      <c r="A18" s="19" t="s">
        <v>11</v>
      </c>
      <c r="B18" s="12">
        <v>886.32955000000004</v>
      </c>
      <c r="C18" s="41">
        <v>0</v>
      </c>
      <c r="D18" s="45">
        <v>880</v>
      </c>
      <c r="E18" s="25">
        <v>0</v>
      </c>
      <c r="F18" s="12">
        <v>898.87</v>
      </c>
      <c r="G18" s="41">
        <v>0</v>
      </c>
      <c r="H18" s="45">
        <f t="shared" si="0"/>
        <v>53.990000000000009</v>
      </c>
      <c r="I18" s="25">
        <f t="shared" si="1"/>
        <v>0</v>
      </c>
      <c r="J18" s="12">
        <v>952.86</v>
      </c>
      <c r="K18" s="25">
        <v>0</v>
      </c>
      <c r="L18" s="34">
        <f t="shared" si="2"/>
        <v>0</v>
      </c>
      <c r="M18" s="15" t="str">
        <f t="shared" si="3"/>
        <v>N/A</v>
      </c>
    </row>
    <row r="19" spans="1:13" ht="26" x14ac:dyDescent="0.3">
      <c r="A19" s="19" t="s">
        <v>27</v>
      </c>
      <c r="B19" s="3">
        <v>144.76</v>
      </c>
      <c r="C19" s="42">
        <v>144.76</v>
      </c>
      <c r="D19" s="48">
        <v>200.31</v>
      </c>
      <c r="E19" s="26">
        <v>200.31</v>
      </c>
      <c r="F19" s="3">
        <v>193.12</v>
      </c>
      <c r="G19" s="42">
        <v>193.12</v>
      </c>
      <c r="H19" s="48">
        <f t="shared" si="0"/>
        <v>0</v>
      </c>
      <c r="I19" s="26">
        <f t="shared" si="1"/>
        <v>0</v>
      </c>
      <c r="J19" s="3">
        <v>193.12</v>
      </c>
      <c r="K19" s="26">
        <v>193.12</v>
      </c>
      <c r="L19" s="35">
        <f t="shared" si="2"/>
        <v>-7.1899999999999977</v>
      </c>
      <c r="M19" s="4">
        <f t="shared" si="3"/>
        <v>-3.5894363736208863E-2</v>
      </c>
    </row>
    <row r="20" spans="1:13" ht="26" x14ac:dyDescent="0.3">
      <c r="A20" s="19" t="s">
        <v>26</v>
      </c>
      <c r="B20" s="12">
        <v>306.56020000000001</v>
      </c>
      <c r="C20" s="41">
        <v>0</v>
      </c>
      <c r="D20" s="45">
        <v>330</v>
      </c>
      <c r="E20" s="25">
        <v>0</v>
      </c>
      <c r="F20" s="12">
        <v>373.02</v>
      </c>
      <c r="G20" s="41">
        <v>0</v>
      </c>
      <c r="H20" s="45">
        <f t="shared" si="0"/>
        <v>0</v>
      </c>
      <c r="I20" s="25">
        <f t="shared" si="1"/>
        <v>0</v>
      </c>
      <c r="J20" s="12">
        <v>373.02</v>
      </c>
      <c r="K20" s="25">
        <v>0</v>
      </c>
      <c r="L20" s="34">
        <f t="shared" si="2"/>
        <v>0</v>
      </c>
      <c r="M20" s="15" t="str">
        <f t="shared" si="3"/>
        <v>N/A</v>
      </c>
    </row>
    <row r="21" spans="1:13" x14ac:dyDescent="0.3">
      <c r="A21" s="19" t="s">
        <v>12</v>
      </c>
      <c r="B21" s="12">
        <v>4.1461990000000002</v>
      </c>
      <c r="C21" s="41">
        <v>0</v>
      </c>
      <c r="D21" s="45">
        <v>4.37</v>
      </c>
      <c r="E21" s="25">
        <v>0</v>
      </c>
      <c r="F21" s="12">
        <v>4.38</v>
      </c>
      <c r="G21" s="41">
        <v>0</v>
      </c>
      <c r="H21" s="45">
        <f t="shared" si="0"/>
        <v>0</v>
      </c>
      <c r="I21" s="25">
        <f t="shared" si="1"/>
        <v>0</v>
      </c>
      <c r="J21" s="12">
        <v>4.38</v>
      </c>
      <c r="K21" s="25">
        <v>0</v>
      </c>
      <c r="L21" s="34">
        <f t="shared" si="2"/>
        <v>0</v>
      </c>
      <c r="M21" s="15" t="str">
        <f t="shared" si="3"/>
        <v>N/A</v>
      </c>
    </row>
    <row r="22" spans="1:13" ht="14.5" thickBot="1" x14ac:dyDescent="0.35">
      <c r="A22" s="20" t="s">
        <v>13</v>
      </c>
      <c r="B22" s="21">
        <v>14.602738</v>
      </c>
      <c r="C22" s="43">
        <v>0</v>
      </c>
      <c r="D22" s="49">
        <v>15.16</v>
      </c>
      <c r="E22" s="27">
        <v>0</v>
      </c>
      <c r="F22" s="21">
        <v>15.2</v>
      </c>
      <c r="G22" s="43">
        <v>0</v>
      </c>
      <c r="H22" s="49">
        <f t="shared" si="0"/>
        <v>0</v>
      </c>
      <c r="I22" s="27">
        <f t="shared" si="1"/>
        <v>0</v>
      </c>
      <c r="J22" s="21">
        <v>15.2</v>
      </c>
      <c r="K22" s="27">
        <v>0</v>
      </c>
      <c r="L22" s="36">
        <f t="shared" si="2"/>
        <v>0</v>
      </c>
      <c r="M22" s="22" t="str">
        <f t="shared" si="3"/>
        <v>N/A</v>
      </c>
    </row>
    <row r="23" spans="1:13" ht="15.65" customHeight="1" thickTop="1" thickBot="1" x14ac:dyDescent="0.35">
      <c r="A23" s="5" t="s">
        <v>17</v>
      </c>
      <c r="B23" s="6">
        <f>SUM(B17:B22)</f>
        <v>7397.9730000000009</v>
      </c>
      <c r="C23" s="44">
        <f t="shared" ref="C23:G23" si="7">SUM(C17:C22)</f>
        <v>1616.6575579999997</v>
      </c>
      <c r="D23" s="50">
        <f t="shared" si="7"/>
        <v>7463.49</v>
      </c>
      <c r="E23" s="28">
        <f t="shared" si="7"/>
        <v>1718.7405390000001</v>
      </c>
      <c r="F23" s="6">
        <f t="shared" si="7"/>
        <v>7564.02</v>
      </c>
      <c r="G23" s="44">
        <f t="shared" si="7"/>
        <v>1757.8999999999996</v>
      </c>
      <c r="H23" s="50">
        <f t="shared" si="0"/>
        <v>400</v>
      </c>
      <c r="I23" s="28">
        <f t="shared" si="1"/>
        <v>26.199999999999818</v>
      </c>
      <c r="J23" s="6">
        <f t="shared" ref="J23" si="8">SUM(J17:J22)</f>
        <v>7964.02</v>
      </c>
      <c r="K23" s="28">
        <f t="shared" ref="K23" si="9">SUM(K17:K22)</f>
        <v>1784.0999999999995</v>
      </c>
      <c r="L23" s="37">
        <f t="shared" si="2"/>
        <v>65.359460999999328</v>
      </c>
      <c r="M23" s="7">
        <f t="shared" si="3"/>
        <v>3.8027532089297697E-2</v>
      </c>
    </row>
    <row r="24" spans="1:13" x14ac:dyDescent="0.3">
      <c r="A24" s="53" t="s">
        <v>14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29"/>
      <c r="M24" s="29"/>
    </row>
    <row r="25" spans="1:13" x14ac:dyDescent="0.3">
      <c r="A25" s="52" t="s">
        <v>34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</row>
  </sheetData>
  <mergeCells count="18">
    <mergeCell ref="A3:M3"/>
    <mergeCell ref="A2:M2"/>
    <mergeCell ref="A1:M1"/>
    <mergeCell ref="L6:M6"/>
    <mergeCell ref="A4:M4"/>
    <mergeCell ref="L5:M5"/>
    <mergeCell ref="I5:I7"/>
    <mergeCell ref="H5:H7"/>
    <mergeCell ref="A25:M25"/>
    <mergeCell ref="A24:K24"/>
    <mergeCell ref="J5:J7"/>
    <mergeCell ref="K5:K7"/>
    <mergeCell ref="B5:B7"/>
    <mergeCell ref="C5:C7"/>
    <mergeCell ref="D5:D7"/>
    <mergeCell ref="E5:E7"/>
    <mergeCell ref="F5:F7"/>
    <mergeCell ref="G5:G7"/>
  </mergeCells>
  <printOptions horizontalCentered="1"/>
  <pageMargins left="0.7" right="0.7" top="0.75" bottom="0.75" header="0.3" footer="0.3"/>
  <pageSetup scale="75" orientation="landscape" r:id="rId1"/>
  <ignoredErrors>
    <ignoredError sqref="B23:G23 J23:K23 J17:K17 B17:G17 H9:I23 H8:I8 L9:M23 L8:M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 Summ_Acct-Activ-FY17 Request</vt:lpstr>
      <vt:lpstr>'RI Summ_Acct-Activ-FY17 Request'!Print_Area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Koskinen, Mary</cp:lastModifiedBy>
  <cp:lastPrinted>2016-02-04T14:42:27Z</cp:lastPrinted>
  <dcterms:created xsi:type="dcterms:W3CDTF">2013-08-27T19:42:23Z</dcterms:created>
  <dcterms:modified xsi:type="dcterms:W3CDTF">2016-02-05T23:15:03Z</dcterms:modified>
</cp:coreProperties>
</file>