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" yWindow="60" windowWidth="10476" windowHeight="7500"/>
  </bookViews>
  <sheets>
    <sheet name="NSF Selected Crosscutting Prgms" sheetId="10" r:id="rId1"/>
  </sheets>
  <definedNames>
    <definedName name="_xlnm.Print_Area" localSheetId="0">'NSF Selected Crosscutting Prgms'!$A$1:$I$41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G39" i="10" l="1"/>
  <c r="H39" i="10"/>
  <c r="F39" i="10"/>
  <c r="E39" i="10"/>
  <c r="D39" i="10"/>
  <c r="C39" i="10"/>
  <c r="I38" i="10"/>
  <c r="H38" i="10"/>
  <c r="G38" i="10"/>
  <c r="G37" i="10"/>
  <c r="H37" i="10"/>
  <c r="I37" i="10"/>
  <c r="D36" i="10"/>
  <c r="I36" i="10"/>
  <c r="I35" i="10"/>
  <c r="G35" i="10"/>
  <c r="H35" i="10"/>
  <c r="F35" i="10"/>
  <c r="F36" i="10"/>
  <c r="E35" i="10"/>
  <c r="D35" i="10"/>
  <c r="C35" i="10"/>
  <c r="E34" i="10"/>
  <c r="E36" i="10"/>
  <c r="G36" i="10"/>
  <c r="H36" i="10"/>
  <c r="D34" i="10"/>
  <c r="C34" i="10"/>
  <c r="C36" i="10"/>
  <c r="F33" i="10"/>
  <c r="G33" i="10"/>
  <c r="H33" i="10"/>
  <c r="E33" i="10"/>
  <c r="D33" i="10"/>
  <c r="I33" i="10"/>
  <c r="C33" i="10"/>
  <c r="I32" i="10"/>
  <c r="G32" i="10"/>
  <c r="H32" i="10"/>
  <c r="H31" i="10"/>
  <c r="I31" i="10"/>
  <c r="G31" i="10"/>
  <c r="F30" i="10"/>
  <c r="E30" i="10"/>
  <c r="G30" i="10"/>
  <c r="H30" i="10"/>
  <c r="I30" i="10"/>
  <c r="D30" i="10"/>
  <c r="C30" i="10"/>
  <c r="I29" i="10"/>
  <c r="H29" i="10"/>
  <c r="G29" i="10"/>
  <c r="G28" i="10"/>
  <c r="H28" i="10"/>
  <c r="I28" i="10"/>
  <c r="F27" i="10"/>
  <c r="E27" i="10"/>
  <c r="G27" i="10"/>
  <c r="H27" i="10"/>
  <c r="D27" i="10"/>
  <c r="I27" i="10"/>
  <c r="C27" i="10"/>
  <c r="I26" i="10"/>
  <c r="G26" i="10"/>
  <c r="H26" i="10"/>
  <c r="H25" i="10"/>
  <c r="I25" i="10"/>
  <c r="G25" i="10"/>
  <c r="G24" i="10"/>
  <c r="H24" i="10"/>
  <c r="I24" i="10"/>
  <c r="F24" i="10"/>
  <c r="E24" i="10"/>
  <c r="D24" i="10"/>
  <c r="C24" i="10"/>
  <c r="I23" i="10"/>
  <c r="H23" i="10"/>
  <c r="G23" i="10"/>
  <c r="G22" i="10"/>
  <c r="H22" i="10"/>
  <c r="I22" i="10"/>
  <c r="D21" i="10"/>
  <c r="G20" i="10"/>
  <c r="H20" i="10"/>
  <c r="I20" i="10"/>
  <c r="F20" i="10"/>
  <c r="E20" i="10"/>
  <c r="D20" i="10"/>
  <c r="C20" i="10"/>
  <c r="F19" i="10"/>
  <c r="F21" i="10"/>
  <c r="E19" i="10"/>
  <c r="E21" i="10"/>
  <c r="D19" i="10"/>
  <c r="C19" i="10"/>
  <c r="C21" i="10"/>
  <c r="F18" i="10"/>
  <c r="E18" i="10"/>
  <c r="G18" i="10"/>
  <c r="H18" i="10"/>
  <c r="I18" i="10"/>
  <c r="D18" i="10"/>
  <c r="C18" i="10"/>
  <c r="H17" i="10"/>
  <c r="I17" i="10"/>
  <c r="G17" i="10"/>
  <c r="G16" i="10"/>
  <c r="H16" i="10"/>
  <c r="I16" i="10"/>
  <c r="F15" i="10"/>
  <c r="E15" i="10"/>
  <c r="G15" i="10"/>
  <c r="H15" i="10"/>
  <c r="D15" i="10"/>
  <c r="C15" i="10"/>
  <c r="G14" i="10"/>
  <c r="H14" i="10"/>
  <c r="I14" i="10"/>
  <c r="H13" i="10"/>
  <c r="I13" i="10"/>
  <c r="G13" i="10"/>
  <c r="G12" i="10"/>
  <c r="H12" i="10"/>
  <c r="I12" i="10"/>
  <c r="F12" i="10"/>
  <c r="E12" i="10"/>
  <c r="D12" i="10"/>
  <c r="C12" i="10"/>
  <c r="I11" i="10"/>
  <c r="H11" i="10"/>
  <c r="G11" i="10"/>
  <c r="G10" i="10"/>
  <c r="H10" i="10"/>
  <c r="I10" i="10"/>
  <c r="F9" i="10"/>
  <c r="E9" i="10"/>
  <c r="G9" i="10"/>
  <c r="H9" i="10"/>
  <c r="D9" i="10"/>
  <c r="C9" i="10"/>
  <c r="G8" i="10"/>
  <c r="H8" i="10"/>
  <c r="I8" i="10"/>
  <c r="H7" i="10"/>
  <c r="I7" i="10"/>
  <c r="G7" i="10"/>
  <c r="I9" i="10"/>
  <c r="I15" i="10"/>
  <c r="G21" i="10"/>
  <c r="H21" i="10"/>
  <c r="I21" i="10"/>
  <c r="I39" i="10"/>
  <c r="G19" i="10"/>
  <c r="H19" i="10"/>
  <c r="I19" i="10"/>
  <c r="G34" i="10"/>
  <c r="H34" i="10"/>
  <c r="I34" i="10"/>
</calcChain>
</file>

<file path=xl/sharedStrings.xml><?xml version="1.0" encoding="utf-8"?>
<sst xmlns="http://schemas.openxmlformats.org/spreadsheetml/2006/main" count="59" uniqueCount="29">
  <si>
    <t>National Science Foundation</t>
  </si>
  <si>
    <t>Selected Cross-Cutting Programs</t>
  </si>
  <si>
    <t>(Dollars in Millions)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</si>
  <si>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</si>
  <si>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</si>
  <si>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</si>
  <si>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</si>
  <si>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</si>
  <si>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</si>
  <si>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Total, Graduate Fellowships &amp; Traineeships</t>
  </si>
  <si>
    <t>Totals may not add due to rounding.</t>
  </si>
  <si>
    <t>Faculty Early Career Development - 
   CAREER</t>
  </si>
  <si>
    <t>Graduate Research Fellowship - GRF</t>
  </si>
  <si>
    <t>Long-Term Ecological Research
   Sites - LTERs</t>
  </si>
  <si>
    <t>Research Experiences for 
   Undergraduates - REU - Sites Only</t>
  </si>
  <si>
    <t>Research Experiences for 
   Undergraduates - REU - Supplements 
   Only</t>
  </si>
  <si>
    <t>Research in Undergraduate Institutions - 
   RUI</t>
  </si>
  <si>
    <t>Selected Crosscutting Programs</t>
  </si>
  <si>
    <t>Integrated NSF Support Promoting
   Interdisciplinary Research and Education -
   INSPIRE</t>
  </si>
  <si>
    <t>Total, Research Experiences for 
   Undergraduates - REU</t>
  </si>
  <si>
    <t>FY 2017 Budget Request to Congress</t>
  </si>
  <si>
    <t>FY 2015
Actual</t>
  </si>
  <si>
    <t>FY 2016
Estimate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</si>
  <si>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commitments for Integrative Graduate Education and Research Traineeship (IGERT) are included in the NRT line and are $12.97 million in FY 2015 and $6.35 million in FY 2016.</t>
    </r>
  </si>
  <si>
    <t>FY 2017
Request
(Discretionary)</t>
  </si>
  <si>
    <t>FY 2017
Request
(Mandatory)</t>
  </si>
  <si>
    <t>FY 2017
Request</t>
  </si>
  <si>
    <r>
      <t>NSF Research Traineeships - NRT</t>
    </r>
    <r>
      <rPr>
        <vertAlign val="superscript"/>
        <sz val="11"/>
        <color theme="1"/>
        <rFont val="Arial"/>
        <family val="2"/>
      </rPr>
      <t>1</t>
    </r>
  </si>
  <si>
    <t>FY 2017 Request
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</si>
</sst>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Border="1" applyAlignment="1" applyProtection="1">
      <alignment vertical="top" wrapText="1" readingOrder="1"/>
      <protection locked="0"/>
    </xf>
    <xf numFmtId="166" fontId="3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6" fontId="3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3" xfId="0" applyFont="1" applyFill="1" applyBorder="1" applyAlignment="1" applyProtection="1">
      <alignment horizontal="right" vertical="top" wrapText="1" readingOrder="1"/>
      <protection locked="0"/>
    </xf>
    <xf numFmtId="166" fontId="7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3" fillId="0" borderId="8" xfId="0" applyFont="1" applyFill="1" applyBorder="1" applyAlignment="1" applyProtection="1">
      <alignment vertical="top" wrapText="1" readingOrder="1"/>
      <protection locked="0"/>
    </xf>
    <xf numFmtId="166" fontId="3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9" xfId="0" applyFont="1" applyFill="1" applyBorder="1" applyAlignment="1" applyProtection="1">
      <alignment horizontal="right" vertical="top" wrapText="1" readingOrder="1"/>
      <protection locked="0"/>
    </xf>
    <xf numFmtId="0" fontId="7" fillId="0" borderId="1" xfId="0" applyFont="1" applyFill="1" applyBorder="1" applyAlignment="1" applyProtection="1">
      <alignment horizontal="right" vertical="top" wrapText="1" readingOrder="1"/>
      <protection locked="0"/>
    </xf>
    <xf numFmtId="166" fontId="7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23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24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23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25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" xfId="0" applyFont="1" applyFill="1" applyBorder="1" applyAlignment="1" applyProtection="1">
      <alignment horizontal="right" wrapText="1" readingOrder="1"/>
      <protection locked="0"/>
    </xf>
    <xf numFmtId="0" fontId="7" fillId="0" borderId="10" xfId="0" applyFont="1" applyFill="1" applyBorder="1" applyAlignment="1" applyProtection="1">
      <alignment horizontal="right" wrapText="1" readingOrder="1"/>
      <protection locked="0"/>
    </xf>
    <xf numFmtId="0" fontId="3" fillId="0" borderId="4" xfId="0" applyFont="1" applyFill="1" applyBorder="1" applyAlignment="1" applyProtection="1">
      <alignment vertical="center" wrapText="1" readingOrder="1"/>
      <protection locked="0"/>
    </xf>
    <xf numFmtId="0" fontId="3" fillId="0" borderId="5" xfId="0" applyFont="1" applyFill="1" applyBorder="1" applyAlignment="1" applyProtection="1">
      <alignment vertical="center" wrapText="1" readingOrder="1"/>
      <protection locked="0"/>
    </xf>
    <xf numFmtId="0" fontId="3" fillId="0" borderId="6" xfId="0" applyFont="1" applyFill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Alignment="1">
      <alignment horizontal="justify" vertical="top"/>
    </xf>
    <xf numFmtId="0" fontId="6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7" fillId="0" borderId="27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horizontal="right" wrapText="1" readingOrder="1"/>
      <protection locked="0"/>
    </xf>
    <xf numFmtId="0" fontId="7" fillId="0" borderId="20" xfId="0" applyFont="1" applyFill="1" applyBorder="1" applyAlignment="1" applyProtection="1">
      <alignment horizontal="right" wrapText="1" readingOrder="1"/>
      <protection locked="0"/>
    </xf>
    <xf numFmtId="0" fontId="7" fillId="0" borderId="17" xfId="0" applyFont="1" applyFill="1" applyBorder="1" applyAlignment="1" applyProtection="1">
      <alignment horizontal="right" wrapText="1" readingOrder="1"/>
      <protection locked="0"/>
    </xf>
    <xf numFmtId="0" fontId="7" fillId="0" borderId="1" xfId="0" applyFont="1" applyFill="1" applyBorder="1" applyAlignment="1" applyProtection="1">
      <alignment horizontal="right" wrapText="1" readingOrder="1"/>
      <protection locked="0"/>
    </xf>
    <xf numFmtId="0" fontId="7" fillId="0" borderId="19" xfId="0" applyFont="1" applyFill="1" applyBorder="1" applyAlignment="1" applyProtection="1">
      <alignment horizontal="right" wrapText="1" readingOrder="1"/>
      <protection locked="0"/>
    </xf>
    <xf numFmtId="0" fontId="7" fillId="0" borderId="21" xfId="0" applyFont="1" applyFill="1" applyBorder="1" applyAlignment="1" applyProtection="1">
      <alignment horizontal="right" wrapText="1" readingOrder="1"/>
      <protection locked="0"/>
    </xf>
    <xf numFmtId="0" fontId="7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17" xfId="0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41"/>
  <sheetViews>
    <sheetView showGridLines="0" tabSelected="1" zoomScaleNormal="100" workbookViewId="0">
      <selection activeCell="J14" sqref="J14"/>
    </sheetView>
  </sheetViews>
  <sheetFormatPr defaultColWidth="8.88671875" defaultRowHeight="13.2" x14ac:dyDescent="0.25"/>
  <cols>
    <col min="1" max="1" width="40.109375" style="1" customWidth="1"/>
    <col min="2" max="2" width="29.6640625" style="1" customWidth="1"/>
    <col min="3" max="4" width="13" style="1" customWidth="1"/>
    <col min="5" max="5" width="16.44140625" style="1" customWidth="1"/>
    <col min="6" max="6" width="13.33203125" style="1" customWidth="1"/>
    <col min="7" max="7" width="12.21875" style="1" customWidth="1"/>
    <col min="8" max="9" width="9.77734375" style="1" customWidth="1"/>
    <col min="10" max="245" width="8.88671875" style="1"/>
    <col min="246" max="16384" width="8.88671875" style="3"/>
  </cols>
  <sheetData>
    <row r="1" spans="1:245" ht="15.6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5.6" x14ac:dyDescent="0.2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5.6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3.8" thickBot="1" x14ac:dyDescent="0.3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45.45" customHeight="1" x14ac:dyDescent="0.25">
      <c r="A5" s="55" t="s">
        <v>1</v>
      </c>
      <c r="B5" s="56"/>
      <c r="C5" s="49" t="s">
        <v>21</v>
      </c>
      <c r="D5" s="51" t="s">
        <v>22</v>
      </c>
      <c r="E5" s="51" t="s">
        <v>24</v>
      </c>
      <c r="F5" s="51" t="s">
        <v>25</v>
      </c>
      <c r="G5" s="53" t="s">
        <v>26</v>
      </c>
      <c r="H5" s="47" t="s">
        <v>28</v>
      </c>
      <c r="I5" s="4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6.05" customHeight="1" thickBot="1" x14ac:dyDescent="0.3">
      <c r="A6" s="57"/>
      <c r="B6" s="58"/>
      <c r="C6" s="50"/>
      <c r="D6" s="52"/>
      <c r="E6" s="52"/>
      <c r="F6" s="52"/>
      <c r="G6" s="54"/>
      <c r="H6" s="33" t="s">
        <v>3</v>
      </c>
      <c r="I6" s="34" t="s">
        <v>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3.95" customHeight="1" x14ac:dyDescent="0.25">
      <c r="A7" s="35" t="s">
        <v>5</v>
      </c>
      <c r="B7" s="4" t="s">
        <v>6</v>
      </c>
      <c r="C7" s="19">
        <v>13.37</v>
      </c>
      <c r="D7" s="15">
        <v>13.37</v>
      </c>
      <c r="E7" s="15">
        <v>12.57</v>
      </c>
      <c r="F7" s="15">
        <v>0</v>
      </c>
      <c r="G7" s="20">
        <f>E7+F7</f>
        <v>12.57</v>
      </c>
      <c r="H7" s="15">
        <f>G7-D7</f>
        <v>-0.79999999999999893</v>
      </c>
      <c r="I7" s="5">
        <f>IF(D7=0,"N/A", H7/D7)</f>
        <v>-5.9835452505609496E-2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3.95" customHeight="1" x14ac:dyDescent="0.25">
      <c r="A8" s="36"/>
      <c r="B8" s="4" t="s">
        <v>7</v>
      </c>
      <c r="C8" s="21">
        <v>1.522</v>
      </c>
      <c r="D8" s="16">
        <v>1.53</v>
      </c>
      <c r="E8" s="16">
        <v>1.53</v>
      </c>
      <c r="F8" s="16">
        <v>0</v>
      </c>
      <c r="G8" s="22">
        <f t="shared" ref="G8:G39" si="0">E8+F8</f>
        <v>1.53</v>
      </c>
      <c r="H8" s="16">
        <f t="shared" ref="H8:H39" si="1">G8-D8</f>
        <v>0</v>
      </c>
      <c r="I8" s="6">
        <f t="shared" ref="I8:I39" si="2">IF(D8=0,"N/A", H8/D8)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95" customHeight="1" x14ac:dyDescent="0.25">
      <c r="A9" s="37"/>
      <c r="B9" s="7" t="s">
        <v>8</v>
      </c>
      <c r="C9" s="23">
        <f>SUM(C7:C8)</f>
        <v>14.891999999999999</v>
      </c>
      <c r="D9" s="17">
        <f t="shared" ref="D9:E9" si="3">SUM(D7:D8)</f>
        <v>14.899999999999999</v>
      </c>
      <c r="E9" s="17">
        <f t="shared" si="3"/>
        <v>14.1</v>
      </c>
      <c r="F9" s="17">
        <f t="shared" ref="F9" si="4">SUM(F7:F8)</f>
        <v>0</v>
      </c>
      <c r="G9" s="24">
        <f t="shared" si="0"/>
        <v>14.1</v>
      </c>
      <c r="H9" s="17">
        <f t="shared" si="1"/>
        <v>-0.79999999999999893</v>
      </c>
      <c r="I9" s="8">
        <f t="shared" si="2"/>
        <v>-5.3691275167785171E-2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ht="13.95" customHeight="1" x14ac:dyDescent="0.25">
      <c r="A10" s="38" t="s">
        <v>11</v>
      </c>
      <c r="B10" s="4" t="s">
        <v>6</v>
      </c>
      <c r="C10" s="21">
        <v>265.53100000000001</v>
      </c>
      <c r="D10" s="16">
        <v>226.51</v>
      </c>
      <c r="E10" s="16">
        <v>229.58</v>
      </c>
      <c r="F10" s="16">
        <v>0</v>
      </c>
      <c r="G10" s="22">
        <f t="shared" si="0"/>
        <v>229.58</v>
      </c>
      <c r="H10" s="16">
        <f t="shared" si="1"/>
        <v>3.0700000000000216</v>
      </c>
      <c r="I10" s="6">
        <f t="shared" si="2"/>
        <v>1.3553485497329132E-2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ht="25.05" customHeight="1" x14ac:dyDescent="0.25">
      <c r="A11" s="36"/>
      <c r="B11" s="4" t="s">
        <v>7</v>
      </c>
      <c r="C11" s="21">
        <v>0</v>
      </c>
      <c r="D11" s="16">
        <v>0</v>
      </c>
      <c r="E11" s="16">
        <v>0</v>
      </c>
      <c r="F11" s="16">
        <v>0</v>
      </c>
      <c r="G11" s="22">
        <f t="shared" si="0"/>
        <v>0</v>
      </c>
      <c r="H11" s="16">
        <f t="shared" si="1"/>
        <v>0</v>
      </c>
      <c r="I11" s="6" t="str">
        <f t="shared" si="2"/>
        <v>N/A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ht="13.95" customHeight="1" x14ac:dyDescent="0.25">
      <c r="A12" s="37"/>
      <c r="B12" s="9" t="s">
        <v>8</v>
      </c>
      <c r="C12" s="25">
        <f>SUM(C10:C11)</f>
        <v>265.53100000000001</v>
      </c>
      <c r="D12" s="26">
        <f t="shared" ref="D12:E12" si="5">SUM(D10:D11)</f>
        <v>226.51</v>
      </c>
      <c r="E12" s="26">
        <f t="shared" si="5"/>
        <v>229.58</v>
      </c>
      <c r="F12" s="26">
        <f t="shared" ref="F12" si="6">SUM(F10:F11)</f>
        <v>0</v>
      </c>
      <c r="G12" s="27">
        <f t="shared" si="0"/>
        <v>229.58</v>
      </c>
      <c r="H12" s="17">
        <f t="shared" si="1"/>
        <v>3.0700000000000216</v>
      </c>
      <c r="I12" s="8">
        <f t="shared" si="2"/>
        <v>1.3553485497329132E-2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ht="13.95" customHeight="1" x14ac:dyDescent="0.25">
      <c r="A13" s="38" t="s">
        <v>12</v>
      </c>
      <c r="B13" s="10" t="s">
        <v>6</v>
      </c>
      <c r="C13" s="28">
        <v>166.72</v>
      </c>
      <c r="D13" s="18">
        <v>165.96</v>
      </c>
      <c r="E13" s="18">
        <v>166.08</v>
      </c>
      <c r="F13" s="18">
        <v>0</v>
      </c>
      <c r="G13" s="29">
        <f t="shared" si="0"/>
        <v>166.08</v>
      </c>
      <c r="H13" s="16">
        <f t="shared" si="1"/>
        <v>0.12000000000000455</v>
      </c>
      <c r="I13" s="6">
        <f t="shared" si="2"/>
        <v>7.230657989877353E-4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ht="13.95" customHeight="1" x14ac:dyDescent="0.25">
      <c r="A14" s="36"/>
      <c r="B14" s="4" t="s">
        <v>7</v>
      </c>
      <c r="C14" s="21">
        <v>166.52</v>
      </c>
      <c r="D14" s="16">
        <v>165.96</v>
      </c>
      <c r="E14" s="16">
        <v>166.08</v>
      </c>
      <c r="F14" s="16">
        <v>0</v>
      </c>
      <c r="G14" s="22">
        <f t="shared" si="0"/>
        <v>166.08</v>
      </c>
      <c r="H14" s="16">
        <f t="shared" si="1"/>
        <v>0.12000000000000455</v>
      </c>
      <c r="I14" s="6">
        <f t="shared" si="2"/>
        <v>7.230657989877353E-4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ht="13.95" customHeight="1" x14ac:dyDescent="0.25">
      <c r="A15" s="37"/>
      <c r="B15" s="12" t="s">
        <v>8</v>
      </c>
      <c r="C15" s="23">
        <f>SUM(C13:C14)</f>
        <v>333.24</v>
      </c>
      <c r="D15" s="17">
        <f t="shared" ref="D15:E15" si="7">SUM(D13:D14)</f>
        <v>331.92</v>
      </c>
      <c r="E15" s="17">
        <f t="shared" si="7"/>
        <v>332.16</v>
      </c>
      <c r="F15" s="17">
        <f t="shared" ref="F15" si="8">SUM(F13:F14)</f>
        <v>0</v>
      </c>
      <c r="G15" s="24">
        <f t="shared" si="0"/>
        <v>332.16</v>
      </c>
      <c r="H15" s="17">
        <f t="shared" si="1"/>
        <v>0.24000000000000909</v>
      </c>
      <c r="I15" s="8">
        <f t="shared" si="2"/>
        <v>7.230657989877353E-4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ht="13.95" customHeight="1" x14ac:dyDescent="0.25">
      <c r="A16" s="39" t="s">
        <v>27</v>
      </c>
      <c r="B16" s="10" t="s">
        <v>6</v>
      </c>
      <c r="C16" s="21">
        <v>33.656999999999996</v>
      </c>
      <c r="D16" s="16">
        <v>23.1</v>
      </c>
      <c r="E16" s="16">
        <v>20.92</v>
      </c>
      <c r="F16" s="16">
        <v>0</v>
      </c>
      <c r="G16" s="22">
        <f t="shared" si="0"/>
        <v>20.92</v>
      </c>
      <c r="H16" s="16">
        <f t="shared" si="1"/>
        <v>-2.1799999999999997</v>
      </c>
      <c r="I16" s="6">
        <f t="shared" si="2"/>
        <v>-9.4372294372294357E-2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ht="13.95" customHeight="1" x14ac:dyDescent="0.25">
      <c r="A17" s="40"/>
      <c r="B17" s="4" t="s">
        <v>7</v>
      </c>
      <c r="C17" s="21">
        <v>40.742999999999995</v>
      </c>
      <c r="D17" s="16">
        <v>31.05</v>
      </c>
      <c r="E17" s="16">
        <v>37.71</v>
      </c>
      <c r="F17" s="16">
        <v>0</v>
      </c>
      <c r="G17" s="22">
        <f t="shared" si="0"/>
        <v>37.71</v>
      </c>
      <c r="H17" s="16">
        <f t="shared" si="1"/>
        <v>6.66</v>
      </c>
      <c r="I17" s="6">
        <f t="shared" si="2"/>
        <v>0.2144927536231884</v>
      </c>
    </row>
    <row r="18" spans="1:245" ht="13.95" customHeight="1" x14ac:dyDescent="0.25">
      <c r="A18" s="41"/>
      <c r="B18" s="12" t="s">
        <v>8</v>
      </c>
      <c r="C18" s="23">
        <f>SUM(C16:C17)</f>
        <v>74.399999999999991</v>
      </c>
      <c r="D18" s="17">
        <f t="shared" ref="D18:E18" si="9">SUM(D16:D17)</f>
        <v>54.150000000000006</v>
      </c>
      <c r="E18" s="17">
        <f t="shared" si="9"/>
        <v>58.63</v>
      </c>
      <c r="F18" s="17">
        <f t="shared" ref="F18" si="10">SUM(F16:F17)</f>
        <v>0</v>
      </c>
      <c r="G18" s="24">
        <f t="shared" si="0"/>
        <v>58.63</v>
      </c>
      <c r="H18" s="17">
        <f t="shared" si="1"/>
        <v>4.4799999999999969</v>
      </c>
      <c r="I18" s="8">
        <f t="shared" si="2"/>
        <v>8.2733148661126438E-2</v>
      </c>
    </row>
    <row r="19" spans="1:245" ht="13.95" customHeight="1" x14ac:dyDescent="0.25">
      <c r="A19" s="38" t="s">
        <v>9</v>
      </c>
      <c r="B19" s="4" t="s">
        <v>6</v>
      </c>
      <c r="C19" s="21">
        <f>SUM(C13,C16)</f>
        <v>200.37700000000001</v>
      </c>
      <c r="D19" s="16">
        <f t="shared" ref="D19:E19" si="11">SUM(D13,D16)</f>
        <v>189.06</v>
      </c>
      <c r="E19" s="16">
        <f t="shared" si="11"/>
        <v>187</v>
      </c>
      <c r="F19" s="16">
        <f t="shared" ref="F19" si="12">SUM(F13,F16)</f>
        <v>0</v>
      </c>
      <c r="G19" s="22">
        <f t="shared" si="0"/>
        <v>187</v>
      </c>
      <c r="H19" s="16">
        <f t="shared" si="1"/>
        <v>-2.0600000000000023</v>
      </c>
      <c r="I19" s="6">
        <f t="shared" si="2"/>
        <v>-1.0896011848090565E-2</v>
      </c>
    </row>
    <row r="20" spans="1:245" ht="13.95" customHeight="1" x14ac:dyDescent="0.25">
      <c r="A20" s="36"/>
      <c r="B20" s="4" t="s">
        <v>7</v>
      </c>
      <c r="C20" s="21">
        <f t="shared" ref="C20:E20" si="13">SUM(C14,C17)</f>
        <v>207.26300000000001</v>
      </c>
      <c r="D20" s="16">
        <f t="shared" si="13"/>
        <v>197.01000000000002</v>
      </c>
      <c r="E20" s="16">
        <f t="shared" si="13"/>
        <v>203.79000000000002</v>
      </c>
      <c r="F20" s="16">
        <f t="shared" ref="F20" si="14">SUM(F14,F17)</f>
        <v>0</v>
      </c>
      <c r="G20" s="22">
        <f t="shared" si="0"/>
        <v>203.79000000000002</v>
      </c>
      <c r="H20" s="16">
        <f t="shared" si="1"/>
        <v>6.7800000000000011</v>
      </c>
      <c r="I20" s="6">
        <f t="shared" si="2"/>
        <v>3.4414496726054518E-2</v>
      </c>
    </row>
    <row r="21" spans="1:245" ht="13.95" customHeight="1" x14ac:dyDescent="0.25">
      <c r="A21" s="37"/>
      <c r="B21" s="9" t="s">
        <v>8</v>
      </c>
      <c r="C21" s="23">
        <f>SUM(C19:C20)</f>
        <v>407.64</v>
      </c>
      <c r="D21" s="17">
        <f t="shared" ref="D21:E21" si="15">SUM(D19:D20)</f>
        <v>386.07000000000005</v>
      </c>
      <c r="E21" s="17">
        <f t="shared" si="15"/>
        <v>390.79</v>
      </c>
      <c r="F21" s="17">
        <f t="shared" ref="F21" si="16">SUM(F19:F20)</f>
        <v>0</v>
      </c>
      <c r="G21" s="24">
        <f t="shared" si="0"/>
        <v>390.79</v>
      </c>
      <c r="H21" s="17">
        <f t="shared" si="1"/>
        <v>4.7199999999999704</v>
      </c>
      <c r="I21" s="8">
        <f t="shared" si="2"/>
        <v>1.2225762167482503E-2</v>
      </c>
      <c r="IK21" s="3"/>
    </row>
    <row r="22" spans="1:245" ht="13.95" customHeight="1" x14ac:dyDescent="0.25">
      <c r="A22" s="38" t="s">
        <v>18</v>
      </c>
      <c r="B22" s="10" t="s">
        <v>6</v>
      </c>
      <c r="C22" s="21">
        <v>21.57</v>
      </c>
      <c r="D22" s="16">
        <v>25.35</v>
      </c>
      <c r="E22" s="16">
        <v>0</v>
      </c>
      <c r="F22" s="16">
        <v>0</v>
      </c>
      <c r="G22" s="22">
        <f t="shared" si="0"/>
        <v>0</v>
      </c>
      <c r="H22" s="16">
        <f t="shared" si="1"/>
        <v>-25.35</v>
      </c>
      <c r="I22" s="6">
        <f t="shared" si="2"/>
        <v>-1</v>
      </c>
    </row>
    <row r="23" spans="1:245" ht="13.95" customHeight="1" x14ac:dyDescent="0.25">
      <c r="A23" s="36"/>
      <c r="B23" s="4" t="s">
        <v>7</v>
      </c>
      <c r="C23" s="21">
        <v>1.97</v>
      </c>
      <c r="D23" s="16">
        <v>0</v>
      </c>
      <c r="E23" s="16">
        <v>0</v>
      </c>
      <c r="F23" s="16">
        <v>0</v>
      </c>
      <c r="G23" s="22">
        <f t="shared" si="0"/>
        <v>0</v>
      </c>
      <c r="H23" s="16">
        <f t="shared" si="1"/>
        <v>0</v>
      </c>
      <c r="I23" s="6" t="str">
        <f t="shared" si="2"/>
        <v>N/A</v>
      </c>
    </row>
    <row r="24" spans="1:245" ht="13.95" customHeight="1" x14ac:dyDescent="0.25">
      <c r="A24" s="37"/>
      <c r="B24" s="12" t="s">
        <v>8</v>
      </c>
      <c r="C24" s="25">
        <f>SUM(C22:C23)</f>
        <v>23.54</v>
      </c>
      <c r="D24" s="26">
        <f t="shared" ref="D24:E24" si="17">SUM(D22:D23)</f>
        <v>25.35</v>
      </c>
      <c r="E24" s="26">
        <f t="shared" si="17"/>
        <v>0</v>
      </c>
      <c r="F24" s="26">
        <f t="shared" ref="F24" si="18">SUM(F22:F23)</f>
        <v>0</v>
      </c>
      <c r="G24" s="27">
        <f t="shared" si="0"/>
        <v>0</v>
      </c>
      <c r="H24" s="17">
        <f t="shared" si="1"/>
        <v>-25.35</v>
      </c>
      <c r="I24" s="8">
        <f t="shared" si="2"/>
        <v>-1</v>
      </c>
    </row>
    <row r="25" spans="1:245" ht="13.95" customHeight="1" x14ac:dyDescent="0.25">
      <c r="A25" s="38" t="s">
        <v>13</v>
      </c>
      <c r="B25" s="10" t="s">
        <v>6</v>
      </c>
      <c r="C25" s="28">
        <v>26.091000000000001</v>
      </c>
      <c r="D25" s="18">
        <v>27.95</v>
      </c>
      <c r="E25" s="18">
        <v>27.95</v>
      </c>
      <c r="F25" s="18">
        <v>1</v>
      </c>
      <c r="G25" s="29">
        <f t="shared" si="0"/>
        <v>28.95</v>
      </c>
      <c r="H25" s="16">
        <f t="shared" si="1"/>
        <v>1</v>
      </c>
      <c r="I25" s="6">
        <f t="shared" si="2"/>
        <v>3.5778175313059032E-2</v>
      </c>
    </row>
    <row r="26" spans="1:245" ht="13.8" x14ac:dyDescent="0.25">
      <c r="A26" s="36"/>
      <c r="B26" s="4" t="s">
        <v>7</v>
      </c>
      <c r="C26" s="21">
        <v>0</v>
      </c>
      <c r="D26" s="16">
        <v>0</v>
      </c>
      <c r="E26" s="16">
        <v>0</v>
      </c>
      <c r="F26" s="16">
        <v>0</v>
      </c>
      <c r="G26" s="22">
        <f t="shared" si="0"/>
        <v>0</v>
      </c>
      <c r="H26" s="16">
        <f t="shared" si="1"/>
        <v>0</v>
      </c>
      <c r="I26" s="6" t="str">
        <f t="shared" si="2"/>
        <v>N/A</v>
      </c>
    </row>
    <row r="27" spans="1:245" ht="13.95" customHeight="1" x14ac:dyDescent="0.25">
      <c r="A27" s="37"/>
      <c r="B27" s="12" t="s">
        <v>8</v>
      </c>
      <c r="C27" s="23">
        <f>SUM(C25:C26)</f>
        <v>26.091000000000001</v>
      </c>
      <c r="D27" s="17">
        <f t="shared" ref="D27:E27" si="19">SUM(D25:D26)</f>
        <v>27.95</v>
      </c>
      <c r="E27" s="17">
        <f t="shared" si="19"/>
        <v>27.95</v>
      </c>
      <c r="F27" s="17">
        <f t="shared" ref="F27" si="20">SUM(F25:F26)</f>
        <v>1</v>
      </c>
      <c r="G27" s="24">
        <f t="shared" si="0"/>
        <v>28.95</v>
      </c>
      <c r="H27" s="17">
        <f t="shared" si="1"/>
        <v>1</v>
      </c>
      <c r="I27" s="8">
        <f t="shared" si="2"/>
        <v>3.5778175313059032E-2</v>
      </c>
    </row>
    <row r="28" spans="1:245" ht="13.95" customHeight="1" x14ac:dyDescent="0.25">
      <c r="A28" s="38" t="s">
        <v>14</v>
      </c>
      <c r="B28" s="10" t="s">
        <v>6</v>
      </c>
      <c r="C28" s="28">
        <v>72.725999999999999</v>
      </c>
      <c r="D28" s="18">
        <v>53.29</v>
      </c>
      <c r="E28" s="18">
        <v>53.54</v>
      </c>
      <c r="F28" s="18">
        <v>0</v>
      </c>
      <c r="G28" s="29">
        <f t="shared" si="0"/>
        <v>53.54</v>
      </c>
      <c r="H28" s="16">
        <f t="shared" si="1"/>
        <v>0.25</v>
      </c>
      <c r="I28" s="6">
        <f t="shared" si="2"/>
        <v>4.6913116907487335E-3</v>
      </c>
    </row>
    <row r="29" spans="1:245" ht="13.95" customHeight="1" x14ac:dyDescent="0.25">
      <c r="A29" s="36"/>
      <c r="B29" s="4" t="s">
        <v>7</v>
      </c>
      <c r="C29" s="21">
        <v>0</v>
      </c>
      <c r="D29" s="16">
        <v>0</v>
      </c>
      <c r="E29" s="16">
        <v>0</v>
      </c>
      <c r="F29" s="16">
        <v>0</v>
      </c>
      <c r="G29" s="22">
        <f t="shared" si="0"/>
        <v>0</v>
      </c>
      <c r="H29" s="16">
        <f t="shared" si="1"/>
        <v>0</v>
      </c>
      <c r="I29" s="6" t="str">
        <f t="shared" si="2"/>
        <v>N/A</v>
      </c>
    </row>
    <row r="30" spans="1:245" ht="13.95" customHeight="1" x14ac:dyDescent="0.25">
      <c r="A30" s="37"/>
      <c r="B30" s="12" t="s">
        <v>8</v>
      </c>
      <c r="C30" s="23">
        <f>SUM(C28:C29)</f>
        <v>72.725999999999999</v>
      </c>
      <c r="D30" s="17">
        <f t="shared" ref="D30:E30" si="21">SUM(D28:D29)</f>
        <v>53.29</v>
      </c>
      <c r="E30" s="17">
        <f t="shared" si="21"/>
        <v>53.54</v>
      </c>
      <c r="F30" s="17">
        <f t="shared" ref="F30" si="22">SUM(F28:F29)</f>
        <v>0</v>
      </c>
      <c r="G30" s="24">
        <f t="shared" si="0"/>
        <v>53.54</v>
      </c>
      <c r="H30" s="17">
        <f t="shared" si="1"/>
        <v>0.25</v>
      </c>
      <c r="I30" s="8">
        <f t="shared" si="2"/>
        <v>4.6913116907487335E-3</v>
      </c>
    </row>
    <row r="31" spans="1:245" ht="13.95" customHeight="1" x14ac:dyDescent="0.25">
      <c r="A31" s="38" t="s">
        <v>15</v>
      </c>
      <c r="B31" s="4" t="s">
        <v>6</v>
      </c>
      <c r="C31" s="21">
        <v>24.096</v>
      </c>
      <c r="D31" s="16">
        <v>22.14</v>
      </c>
      <c r="E31" s="16">
        <v>22.04</v>
      </c>
      <c r="F31" s="16">
        <v>0</v>
      </c>
      <c r="G31" s="22">
        <f t="shared" si="0"/>
        <v>22.04</v>
      </c>
      <c r="H31" s="16">
        <f t="shared" si="1"/>
        <v>-0.10000000000000142</v>
      </c>
      <c r="I31" s="6">
        <f t="shared" si="2"/>
        <v>-4.5167118337850684E-3</v>
      </c>
    </row>
    <row r="32" spans="1:245" ht="13.95" customHeight="1" x14ac:dyDescent="0.25">
      <c r="A32" s="36"/>
      <c r="B32" s="4" t="s">
        <v>7</v>
      </c>
      <c r="C32" s="21">
        <v>0</v>
      </c>
      <c r="D32" s="16">
        <v>0</v>
      </c>
      <c r="E32" s="16">
        <v>0</v>
      </c>
      <c r="F32" s="16">
        <v>0</v>
      </c>
      <c r="G32" s="22">
        <f t="shared" si="0"/>
        <v>0</v>
      </c>
      <c r="H32" s="16">
        <f t="shared" si="1"/>
        <v>0</v>
      </c>
      <c r="I32" s="6" t="str">
        <f t="shared" si="2"/>
        <v>N/A</v>
      </c>
    </row>
    <row r="33" spans="1:245" ht="13.95" customHeight="1" x14ac:dyDescent="0.25">
      <c r="A33" s="37"/>
      <c r="B33" s="9" t="s">
        <v>8</v>
      </c>
      <c r="C33" s="25">
        <f>SUM(C31:C32)</f>
        <v>24.096</v>
      </c>
      <c r="D33" s="26">
        <f t="shared" ref="D33:E33" si="23">SUM(D31:D32)</f>
        <v>22.14</v>
      </c>
      <c r="E33" s="26">
        <f t="shared" si="23"/>
        <v>22.04</v>
      </c>
      <c r="F33" s="26">
        <f t="shared" ref="F33" si="24">SUM(F31:F32)</f>
        <v>0</v>
      </c>
      <c r="G33" s="27">
        <f t="shared" si="0"/>
        <v>22.04</v>
      </c>
      <c r="H33" s="17">
        <f t="shared" si="1"/>
        <v>-0.10000000000000142</v>
      </c>
      <c r="I33" s="8">
        <f t="shared" si="2"/>
        <v>-4.5167118337850684E-3</v>
      </c>
    </row>
    <row r="34" spans="1:245" ht="13.95" customHeight="1" x14ac:dyDescent="0.25">
      <c r="A34" s="38" t="s">
        <v>19</v>
      </c>
      <c r="B34" s="10" t="s">
        <v>6</v>
      </c>
      <c r="C34" s="28">
        <f>SUM(C28,C31)</f>
        <v>96.822000000000003</v>
      </c>
      <c r="D34" s="18">
        <f t="shared" ref="D34:E35" si="25">SUM(D28,D31)</f>
        <v>75.430000000000007</v>
      </c>
      <c r="E34" s="18">
        <f t="shared" si="25"/>
        <v>75.58</v>
      </c>
      <c r="F34" s="18">
        <v>0</v>
      </c>
      <c r="G34" s="29">
        <f t="shared" si="0"/>
        <v>75.58</v>
      </c>
      <c r="H34" s="16">
        <f t="shared" si="1"/>
        <v>0.14999999999999147</v>
      </c>
      <c r="I34" s="6">
        <f t="shared" si="2"/>
        <v>1.9885987007820689E-3</v>
      </c>
    </row>
    <row r="35" spans="1:245" ht="13.95" customHeight="1" x14ac:dyDescent="0.25">
      <c r="A35" s="36"/>
      <c r="B35" s="4" t="s">
        <v>7</v>
      </c>
      <c r="C35" s="21">
        <f>SUM(C29,C32)</f>
        <v>0</v>
      </c>
      <c r="D35" s="16">
        <f t="shared" si="25"/>
        <v>0</v>
      </c>
      <c r="E35" s="16">
        <f t="shared" si="25"/>
        <v>0</v>
      </c>
      <c r="F35" s="16">
        <f t="shared" ref="F35" si="26">SUM(F29,F32)</f>
        <v>0</v>
      </c>
      <c r="G35" s="22">
        <f t="shared" si="0"/>
        <v>0</v>
      </c>
      <c r="H35" s="16">
        <f t="shared" si="1"/>
        <v>0</v>
      </c>
      <c r="I35" s="6" t="str">
        <f t="shared" si="2"/>
        <v>N/A</v>
      </c>
    </row>
    <row r="36" spans="1:245" ht="13.95" customHeight="1" x14ac:dyDescent="0.25">
      <c r="A36" s="37"/>
      <c r="B36" s="12" t="s">
        <v>8</v>
      </c>
      <c r="C36" s="23">
        <f>SUM(C34:C35)</f>
        <v>96.822000000000003</v>
      </c>
      <c r="D36" s="17">
        <f t="shared" ref="D36:E36" si="27">SUM(D34:D35)</f>
        <v>75.430000000000007</v>
      </c>
      <c r="E36" s="17">
        <f t="shared" si="27"/>
        <v>75.58</v>
      </c>
      <c r="F36" s="17">
        <f t="shared" ref="F36" si="28">SUM(F34:F35)</f>
        <v>0</v>
      </c>
      <c r="G36" s="24">
        <f t="shared" si="0"/>
        <v>75.58</v>
      </c>
      <c r="H36" s="17">
        <f t="shared" si="1"/>
        <v>0.14999999999999147</v>
      </c>
      <c r="I36" s="8">
        <f t="shared" si="2"/>
        <v>1.9885987007820689E-3</v>
      </c>
    </row>
    <row r="37" spans="1:245" ht="13.95" customHeight="1" x14ac:dyDescent="0.25">
      <c r="A37" s="38" t="s">
        <v>16</v>
      </c>
      <c r="B37" s="10" t="s">
        <v>6</v>
      </c>
      <c r="C37" s="28">
        <v>35.353999999999999</v>
      </c>
      <c r="D37" s="18">
        <v>39.15</v>
      </c>
      <c r="E37" s="18">
        <v>40.15</v>
      </c>
      <c r="F37" s="18">
        <v>0</v>
      </c>
      <c r="G37" s="29">
        <f t="shared" si="0"/>
        <v>40.15</v>
      </c>
      <c r="H37" s="18">
        <f t="shared" si="1"/>
        <v>1</v>
      </c>
      <c r="I37" s="11">
        <f t="shared" si="2"/>
        <v>2.554278416347382E-2</v>
      </c>
    </row>
    <row r="38" spans="1:245" ht="13.95" customHeight="1" x14ac:dyDescent="0.25">
      <c r="A38" s="36"/>
      <c r="B38" s="4" t="s">
        <v>7</v>
      </c>
      <c r="C38" s="21">
        <v>0</v>
      </c>
      <c r="D38" s="16">
        <v>0</v>
      </c>
      <c r="E38" s="16">
        <v>0</v>
      </c>
      <c r="F38" s="16">
        <v>0</v>
      </c>
      <c r="G38" s="22">
        <f t="shared" si="0"/>
        <v>0</v>
      </c>
      <c r="H38" s="16">
        <f t="shared" si="1"/>
        <v>0</v>
      </c>
      <c r="I38" s="6" t="str">
        <f t="shared" si="2"/>
        <v>N/A</v>
      </c>
    </row>
    <row r="39" spans="1:245" ht="13.95" customHeight="1" thickBot="1" x14ac:dyDescent="0.3">
      <c r="A39" s="42"/>
      <c r="B39" s="13" t="s">
        <v>8</v>
      </c>
      <c r="C39" s="30">
        <f>SUM(C37:C38)</f>
        <v>35.353999999999999</v>
      </c>
      <c r="D39" s="31">
        <f t="shared" ref="D39:E39" si="29">SUM(D37:D38)</f>
        <v>39.15</v>
      </c>
      <c r="E39" s="31">
        <f t="shared" si="29"/>
        <v>40.15</v>
      </c>
      <c r="F39" s="31">
        <f t="shared" ref="F39" si="30">SUM(F37:F38)</f>
        <v>0</v>
      </c>
      <c r="G39" s="32">
        <f t="shared" si="0"/>
        <v>40.15</v>
      </c>
      <c r="H39" s="30">
        <f t="shared" si="1"/>
        <v>1</v>
      </c>
      <c r="I39" s="14">
        <f t="shared" si="2"/>
        <v>2.554278416347382E-2</v>
      </c>
    </row>
    <row r="40" spans="1:245" x14ac:dyDescent="0.25">
      <c r="A40" s="43" t="s">
        <v>10</v>
      </c>
      <c r="B40" s="43"/>
      <c r="C40" s="43"/>
      <c r="D40" s="43"/>
      <c r="E40" s="43"/>
      <c r="F40" s="43"/>
      <c r="G40" s="43"/>
      <c r="H40" s="43"/>
      <c r="I40" s="4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ht="13.95" customHeight="1" x14ac:dyDescent="0.25">
      <c r="A41" s="44" t="s">
        <v>23</v>
      </c>
      <c r="B41" s="44"/>
      <c r="C41" s="44"/>
      <c r="D41" s="44"/>
      <c r="E41" s="44"/>
      <c r="F41" s="44"/>
      <c r="G41" s="44"/>
      <c r="H41" s="44"/>
      <c r="I41" s="4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</row>
  </sheetData>
  <mergeCells count="24">
    <mergeCell ref="A1:I1"/>
    <mergeCell ref="A4:I4"/>
    <mergeCell ref="H5:I5"/>
    <mergeCell ref="C5:C6"/>
    <mergeCell ref="D5:D6"/>
    <mergeCell ref="E5:E6"/>
    <mergeCell ref="F5:F6"/>
    <mergeCell ref="G5:G6"/>
    <mergeCell ref="A5:B6"/>
    <mergeCell ref="A3:I3"/>
    <mergeCell ref="A2:I2"/>
    <mergeCell ref="A37:A39"/>
    <mergeCell ref="A40:I40"/>
    <mergeCell ref="A41:I41"/>
    <mergeCell ref="A25:A27"/>
    <mergeCell ref="A28:A30"/>
    <mergeCell ref="A7:A9"/>
    <mergeCell ref="A22:A24"/>
    <mergeCell ref="A31:A33"/>
    <mergeCell ref="A34:A36"/>
    <mergeCell ref="A10:A12"/>
    <mergeCell ref="A13:A15"/>
    <mergeCell ref="A16:A18"/>
    <mergeCell ref="A19:A21"/>
  </mergeCells>
  <printOptions horizontalCentered="1"/>
  <pageMargins left="0.7" right="0.7" top="0.75" bottom="0.75" header="0.3" footer="0.3"/>
  <pageSetup scale="79" orientation="landscape" r:id="rId1"/>
  <ignoredErrors>
    <ignoredError sqref="C39:E39 C33:E36 C30:E30 C27:E27 C18:E21 C15:E15 C24:E24 C12:E12 C9:E9 F9:F39 G7:G8 G25:G26 H7:I39" unlockedFormula="1"/>
    <ignoredError sqref="G9:G24 G27:G3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Crosscutting Prgms</vt:lpstr>
      <vt:lpstr>'NSF Selected Crosscutting Prgms'!Print_Area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2013-05-07T19:43:58Z</dcterms:created>
  <dcterms:modified xsi:type="dcterms:W3CDTF">2016-02-06T00:00:16Z</dcterms:modified>
</cp:coreProperties>
</file>