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15660" windowHeight="8268"/>
  </bookViews>
  <sheets>
    <sheet name="NSF Workforc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E19" i="1"/>
  <c r="F19" i="1"/>
  <c r="E18" i="1"/>
  <c r="F18" i="1"/>
  <c r="E16" i="1"/>
  <c r="F16" i="1"/>
  <c r="F15" i="1"/>
  <c r="E15" i="1"/>
  <c r="E14" i="1"/>
  <c r="F14" i="1"/>
  <c r="D13" i="1"/>
  <c r="E13" i="1"/>
  <c r="F13" i="1"/>
  <c r="C13" i="1"/>
  <c r="B13" i="1"/>
  <c r="D12" i="1"/>
  <c r="E12" i="1"/>
  <c r="F12" i="1"/>
  <c r="C12" i="1"/>
  <c r="C17" i="1"/>
  <c r="C21" i="1"/>
  <c r="B12" i="1"/>
  <c r="B17" i="1"/>
  <c r="B21" i="1"/>
  <c r="E11" i="1"/>
  <c r="F11" i="1"/>
  <c r="F10" i="1"/>
  <c r="E10" i="1"/>
  <c r="D8" i="1"/>
  <c r="E8" i="1"/>
  <c r="F8" i="1"/>
  <c r="C8" i="1"/>
  <c r="B8" i="1"/>
  <c r="E7" i="1"/>
  <c r="F7" i="1"/>
  <c r="E6" i="1"/>
  <c r="F6" i="1"/>
  <c r="D17" i="1"/>
  <c r="E17" i="1"/>
  <c r="F17" i="1"/>
  <c r="D21" i="1"/>
  <c r="E21" i="1"/>
  <c r="F21" i="1"/>
</calcChain>
</file>

<file path=xl/sharedStrings.xml><?xml version="1.0" encoding="utf-8"?>
<sst xmlns="http://schemas.openxmlformats.org/spreadsheetml/2006/main" count="27" uniqueCount="24">
  <si>
    <t xml:space="preserve"> NSF Workforce</t>
  </si>
  <si>
    <t xml:space="preserve">Full-Time Equivalents (FTE) </t>
  </si>
  <si>
    <t>FY 2015
Actual</t>
  </si>
  <si>
    <t>FY 2016
Estimate</t>
  </si>
  <si>
    <t>FY 2017
Request</t>
  </si>
  <si>
    <t>Change over 
FY 2016 Estimate</t>
  </si>
  <si>
    <t>Amount</t>
  </si>
  <si>
    <t>Percent</t>
  </si>
  <si>
    <t>AOAM FTE Allocation</t>
  </si>
  <si>
    <t>Regular</t>
  </si>
  <si>
    <r>
      <t>Pathways Interns</t>
    </r>
    <r>
      <rPr>
        <i/>
        <vertAlign val="superscript"/>
        <sz val="9"/>
        <color theme="1"/>
        <rFont val="Arial"/>
        <family val="2"/>
      </rPr>
      <t>1</t>
    </r>
  </si>
  <si>
    <t xml:space="preserve">  Subtotal, AOAM FTE Allocation</t>
  </si>
  <si>
    <t>AOAM FTE Usage (Actual/Projected)</t>
  </si>
  <si>
    <t>Subtotal, AOAM FTE</t>
  </si>
  <si>
    <t>Office of the Inspector General</t>
  </si>
  <si>
    <t>National Science Board</t>
  </si>
  <si>
    <t>Arctic Research Commission</t>
  </si>
  <si>
    <t>Total, Federal Employees (FTE)</t>
  </si>
  <si>
    <t>IPAs (FTE)</t>
  </si>
  <si>
    <t>Detailees to NSF</t>
  </si>
  <si>
    <t>Contractors (est.)</t>
  </si>
  <si>
    <t>Total, Workforce</t>
  </si>
  <si>
    <t>Totals may not add due to rounding.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</si>
  <si>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Pathways Intern program was established by Executive Order 13562, Recruiting and Hiring Students and Recent Graduates.  The internship program offers part- or full-time paid internships in federal agencies to qualifying students (students in high schools, community colleges, four-year colleges, trade schools, career and technical education programs, and other qualifying technical education programs).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</si>
</sst>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right"/>
    </xf>
    <xf numFmtId="49" fontId="5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49" fontId="5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Border="1"/>
    <xf numFmtId="41" fontId="3" fillId="0" borderId="0" xfId="0" applyNumberFormat="1" applyFont="1" applyBorder="1"/>
    <xf numFmtId="41" fontId="3" fillId="0" borderId="0" xfId="1" applyNumberFormat="1" applyFont="1" applyBorder="1"/>
    <xf numFmtId="3" fontId="5" fillId="0" borderId="0" xfId="0" applyNumberFormat="1" applyFont="1" applyFill="1" applyBorder="1"/>
    <xf numFmtId="41" fontId="5" fillId="0" borderId="0" xfId="0" applyNumberFormat="1" applyFont="1" applyFill="1" applyBorder="1"/>
    <xf numFmtId="49" fontId="5" fillId="0" borderId="4" xfId="0" applyNumberFormat="1" applyFont="1" applyBorder="1"/>
    <xf numFmtId="3" fontId="5" fillId="0" borderId="4" xfId="0" applyNumberFormat="1" applyFont="1" applyBorder="1"/>
    <xf numFmtId="41" fontId="5" fillId="0" borderId="4" xfId="0" applyNumberFormat="1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indent="1"/>
    </xf>
    <xf numFmtId="3" fontId="3" fillId="0" borderId="0" xfId="0" applyNumberFormat="1" applyFont="1" applyFill="1" applyBorder="1"/>
    <xf numFmtId="3" fontId="3" fillId="0" borderId="0" xfId="0" applyNumberFormat="1" applyFont="1" applyBorder="1"/>
    <xf numFmtId="49" fontId="5" fillId="0" borderId="3" xfId="0" applyNumberFormat="1" applyFont="1" applyFill="1" applyBorder="1" applyAlignment="1">
      <alignment horizontal="left" indent="1"/>
    </xf>
    <xf numFmtId="3" fontId="3" fillId="0" borderId="3" xfId="0" applyNumberFormat="1" applyFont="1" applyFill="1" applyBorder="1"/>
    <xf numFmtId="3" fontId="3" fillId="0" borderId="3" xfId="0" applyNumberFormat="1" applyFont="1" applyBorder="1"/>
    <xf numFmtId="41" fontId="3" fillId="0" borderId="3" xfId="0" applyNumberFormat="1" applyFont="1" applyBorder="1"/>
    <xf numFmtId="3" fontId="3" fillId="0" borderId="5" xfId="0" applyNumberFormat="1" applyFont="1" applyBorder="1"/>
    <xf numFmtId="49" fontId="3" fillId="0" borderId="0" xfId="0" applyNumberFormat="1" applyFont="1" applyBorder="1" applyAlignment="1">
      <alignment horizontal="left"/>
    </xf>
    <xf numFmtId="164" fontId="3" fillId="0" borderId="0" xfId="1" applyNumberFormat="1" applyFont="1" applyBorder="1"/>
    <xf numFmtId="3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3" fillId="0" borderId="3" xfId="1" applyNumberFormat="1" applyFont="1" applyBorder="1" applyAlignment="1">
      <alignment horizontal="right"/>
    </xf>
    <xf numFmtId="164" fontId="3" fillId="0" borderId="0" xfId="0" applyNumberFormat="1" applyFont="1" applyBorder="1"/>
    <xf numFmtId="49" fontId="3" fillId="0" borderId="0" xfId="0" applyNumberFormat="1" applyFont="1" applyFill="1" applyBorder="1"/>
    <xf numFmtId="41" fontId="3" fillId="0" borderId="0" xfId="0" applyNumberFormat="1" applyFont="1" applyFill="1" applyBorder="1"/>
    <xf numFmtId="49" fontId="7" fillId="0" borderId="4" xfId="0" applyNumberFormat="1" applyFont="1" applyBorder="1"/>
    <xf numFmtId="3" fontId="7" fillId="0" borderId="4" xfId="0" applyNumberFormat="1" applyFont="1" applyBorder="1"/>
    <xf numFmtId="41" fontId="7" fillId="0" borderId="4" xfId="0" applyNumberFormat="1" applyFont="1" applyBorder="1"/>
    <xf numFmtId="164" fontId="7" fillId="0" borderId="4" xfId="1" applyNumberFormat="1" applyFont="1" applyBorder="1"/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activeCell="C24" sqref="C24"/>
    </sheetView>
  </sheetViews>
  <sheetFormatPr defaultColWidth="8.6640625" defaultRowHeight="11.4" x14ac:dyDescent="0.2"/>
  <cols>
    <col min="1" max="1" width="28.6640625" style="2" customWidth="1"/>
    <col min="2" max="6" width="8.6640625" style="2" customWidth="1"/>
    <col min="7" max="16384" width="8.6640625" style="2"/>
  </cols>
  <sheetData>
    <row r="1" spans="1:6" s="1" customFormat="1" ht="13.2" x14ac:dyDescent="0.3">
      <c r="A1" s="46" t="s">
        <v>0</v>
      </c>
      <c r="B1" s="46"/>
      <c r="C1" s="46"/>
      <c r="D1" s="46"/>
      <c r="E1" s="46"/>
      <c r="F1" s="46"/>
    </row>
    <row r="2" spans="1:6" ht="12" thickBot="1" x14ac:dyDescent="0.25">
      <c r="A2" s="47" t="s">
        <v>1</v>
      </c>
      <c r="B2" s="47"/>
      <c r="C2" s="47"/>
      <c r="D2" s="47"/>
      <c r="E2" s="47"/>
      <c r="F2" s="47"/>
    </row>
    <row r="3" spans="1:6" ht="26.25" customHeight="1" x14ac:dyDescent="0.2">
      <c r="A3" s="3"/>
      <c r="B3" s="48" t="s">
        <v>2</v>
      </c>
      <c r="C3" s="48" t="s">
        <v>3</v>
      </c>
      <c r="D3" s="50" t="s">
        <v>4</v>
      </c>
      <c r="E3" s="52" t="s">
        <v>5</v>
      </c>
      <c r="F3" s="53"/>
    </row>
    <row r="4" spans="1:6" x14ac:dyDescent="0.2">
      <c r="A4" s="4"/>
      <c r="B4" s="49"/>
      <c r="C4" s="49"/>
      <c r="D4" s="51"/>
      <c r="E4" s="5" t="s">
        <v>6</v>
      </c>
      <c r="F4" s="5" t="s">
        <v>7</v>
      </c>
    </row>
    <row r="5" spans="1:6" s="8" customFormat="1" x14ac:dyDescent="0.2">
      <c r="A5" s="6" t="s">
        <v>8</v>
      </c>
      <c r="B5" s="7"/>
      <c r="C5" s="7"/>
      <c r="D5" s="7"/>
      <c r="E5" s="7"/>
      <c r="F5" s="7"/>
    </row>
    <row r="6" spans="1:6" s="8" customFormat="1" x14ac:dyDescent="0.2">
      <c r="A6" s="9" t="s">
        <v>9</v>
      </c>
      <c r="B6" s="10">
        <v>1310</v>
      </c>
      <c r="C6" s="10">
        <v>1310</v>
      </c>
      <c r="D6" s="10">
        <v>1310</v>
      </c>
      <c r="E6" s="11">
        <f t="shared" ref="E6:E21" si="0">D6-C6</f>
        <v>0</v>
      </c>
      <c r="F6" s="12">
        <f>E6/C6</f>
        <v>0</v>
      </c>
    </row>
    <row r="7" spans="1:6" s="8" customFormat="1" ht="13.2" x14ac:dyDescent="0.2">
      <c r="A7" s="9" t="s">
        <v>10</v>
      </c>
      <c r="B7" s="13">
        <v>42</v>
      </c>
      <c r="C7" s="13">
        <v>42</v>
      </c>
      <c r="D7" s="13">
        <v>42</v>
      </c>
      <c r="E7" s="14">
        <f t="shared" si="0"/>
        <v>0</v>
      </c>
      <c r="F7" s="14">
        <f>E7/C7</f>
        <v>0</v>
      </c>
    </row>
    <row r="8" spans="1:6" s="8" customFormat="1" ht="12" thickBot="1" x14ac:dyDescent="0.25">
      <c r="A8" s="15" t="s">
        <v>11</v>
      </c>
      <c r="B8" s="16">
        <f>SUM(B6:B7)</f>
        <v>1352</v>
      </c>
      <c r="C8" s="16">
        <f>SUM(C6:C7)</f>
        <v>1352</v>
      </c>
      <c r="D8" s="16">
        <f>SUM(D6:D7)</f>
        <v>1352</v>
      </c>
      <c r="E8" s="17">
        <f t="shared" si="0"/>
        <v>0</v>
      </c>
      <c r="F8" s="17">
        <f>E8/C8</f>
        <v>0</v>
      </c>
    </row>
    <row r="9" spans="1:6" x14ac:dyDescent="0.2">
      <c r="A9" s="18" t="s">
        <v>12</v>
      </c>
      <c r="B9" s="3"/>
      <c r="C9" s="3"/>
      <c r="D9" s="3"/>
      <c r="E9" s="11"/>
      <c r="F9" s="19"/>
    </row>
    <row r="10" spans="1:6" x14ac:dyDescent="0.2">
      <c r="A10" s="20" t="s">
        <v>9</v>
      </c>
      <c r="B10" s="21">
        <v>1255</v>
      </c>
      <c r="C10" s="22">
        <v>1310</v>
      </c>
      <c r="D10" s="22">
        <v>1310</v>
      </c>
      <c r="E10" s="11">
        <f t="shared" si="0"/>
        <v>0</v>
      </c>
      <c r="F10" s="12">
        <f>E10/C10</f>
        <v>0</v>
      </c>
    </row>
    <row r="11" spans="1:6" ht="13.2" x14ac:dyDescent="0.2">
      <c r="A11" s="23" t="s">
        <v>10</v>
      </c>
      <c r="B11" s="24">
        <v>30</v>
      </c>
      <c r="C11" s="25">
        <v>42</v>
      </c>
      <c r="D11" s="25">
        <v>42</v>
      </c>
      <c r="E11" s="26">
        <f t="shared" si="0"/>
        <v>0</v>
      </c>
      <c r="F11" s="26">
        <f>E11/C11</f>
        <v>0</v>
      </c>
    </row>
    <row r="12" spans="1:6" x14ac:dyDescent="0.2">
      <c r="A12" s="18" t="s">
        <v>13</v>
      </c>
      <c r="B12" s="22">
        <f>SUM(B10:B11)</f>
        <v>1285</v>
      </c>
      <c r="C12" s="27">
        <f>SUM(C10:C11)</f>
        <v>1352</v>
      </c>
      <c r="D12" s="22">
        <f>SUM(D10:D11)</f>
        <v>1352</v>
      </c>
      <c r="E12" s="11">
        <f t="shared" si="0"/>
        <v>0</v>
      </c>
      <c r="F12" s="12">
        <f>E12/C12</f>
        <v>0</v>
      </c>
    </row>
    <row r="13" spans="1:6" x14ac:dyDescent="0.2">
      <c r="A13" s="28" t="s">
        <v>14</v>
      </c>
      <c r="B13" s="21">
        <f>B14</f>
        <v>68</v>
      </c>
      <c r="C13" s="21">
        <f>C14</f>
        <v>75</v>
      </c>
      <c r="D13" s="21">
        <f>D14</f>
        <v>68</v>
      </c>
      <c r="E13" s="22">
        <f t="shared" si="0"/>
        <v>-7</v>
      </c>
      <c r="F13" s="29">
        <f>E13/C13</f>
        <v>-9.3333333333333338E-2</v>
      </c>
    </row>
    <row r="14" spans="1:6" x14ac:dyDescent="0.2">
      <c r="A14" s="20" t="s">
        <v>9</v>
      </c>
      <c r="B14" s="21">
        <v>68</v>
      </c>
      <c r="C14" s="21">
        <v>75</v>
      </c>
      <c r="D14" s="21">
        <v>68</v>
      </c>
      <c r="E14" s="22">
        <f t="shared" si="0"/>
        <v>-7</v>
      </c>
      <c r="F14" s="29">
        <f>E14/C14</f>
        <v>-9.3333333333333338E-2</v>
      </c>
    </row>
    <row r="15" spans="1:6" x14ac:dyDescent="0.2">
      <c r="A15" s="28" t="s">
        <v>15</v>
      </c>
      <c r="B15" s="22">
        <v>18</v>
      </c>
      <c r="C15" s="22">
        <v>19</v>
      </c>
      <c r="D15" s="30">
        <v>19</v>
      </c>
      <c r="E15" s="31">
        <f t="shared" si="0"/>
        <v>0</v>
      </c>
      <c r="F15" s="31">
        <f t="shared" ref="F15:F21" si="1">E15/C15</f>
        <v>0</v>
      </c>
    </row>
    <row r="16" spans="1:6" x14ac:dyDescent="0.2">
      <c r="A16" s="32" t="s">
        <v>16</v>
      </c>
      <c r="B16" s="25">
        <v>3</v>
      </c>
      <c r="C16" s="25">
        <v>3</v>
      </c>
      <c r="D16" s="33">
        <v>3</v>
      </c>
      <c r="E16" s="34">
        <f t="shared" si="0"/>
        <v>0</v>
      </c>
      <c r="F16" s="35">
        <f t="shared" si="1"/>
        <v>0</v>
      </c>
    </row>
    <row r="17" spans="1:6" x14ac:dyDescent="0.2">
      <c r="A17" s="28" t="s">
        <v>17</v>
      </c>
      <c r="B17" s="22">
        <f>SUM(B12,B13,B15:B16)</f>
        <v>1374</v>
      </c>
      <c r="C17" s="22">
        <f>SUM(C12,C13,C15:C16)</f>
        <v>1449</v>
      </c>
      <c r="D17" s="30">
        <f>SUM(D12,D13,D15:D16)</f>
        <v>1442</v>
      </c>
      <c r="E17" s="30">
        <f t="shared" si="0"/>
        <v>-7</v>
      </c>
      <c r="F17" s="29">
        <f t="shared" si="1"/>
        <v>-4.830917874396135E-3</v>
      </c>
    </row>
    <row r="18" spans="1:6" x14ac:dyDescent="0.2">
      <c r="A18" s="18" t="s">
        <v>18</v>
      </c>
      <c r="B18" s="21">
        <v>171</v>
      </c>
      <c r="C18" s="21">
        <v>189</v>
      </c>
      <c r="D18" s="21">
        <v>202</v>
      </c>
      <c r="E18" s="22">
        <f t="shared" si="0"/>
        <v>13</v>
      </c>
      <c r="F18" s="36">
        <f t="shared" si="1"/>
        <v>6.8783068783068779E-2</v>
      </c>
    </row>
    <row r="19" spans="1:6" x14ac:dyDescent="0.2">
      <c r="A19" s="37" t="s">
        <v>19</v>
      </c>
      <c r="B19" s="21">
        <v>3</v>
      </c>
      <c r="C19" s="21">
        <v>3</v>
      </c>
      <c r="D19" s="21">
        <v>3</v>
      </c>
      <c r="E19" s="38">
        <f t="shared" si="0"/>
        <v>0</v>
      </c>
      <c r="F19" s="38">
        <f t="shared" si="1"/>
        <v>0</v>
      </c>
    </row>
    <row r="20" spans="1:6" x14ac:dyDescent="0.2">
      <c r="A20" s="37" t="s">
        <v>20</v>
      </c>
      <c r="B20" s="21">
        <v>449</v>
      </c>
      <c r="C20" s="21">
        <v>449</v>
      </c>
      <c r="D20" s="21">
        <v>449</v>
      </c>
      <c r="E20" s="38">
        <f t="shared" si="0"/>
        <v>0</v>
      </c>
      <c r="F20" s="38">
        <f t="shared" si="1"/>
        <v>0</v>
      </c>
    </row>
    <row r="21" spans="1:6" ht="12.6" thickBot="1" x14ac:dyDescent="0.3">
      <c r="A21" s="39" t="s">
        <v>21</v>
      </c>
      <c r="B21" s="40">
        <f>B17+B18+B19+B20</f>
        <v>1997</v>
      </c>
      <c r="C21" s="40">
        <f>C17+C18+C19+C20</f>
        <v>2090</v>
      </c>
      <c r="D21" s="40">
        <f>D17+D18+D19+D20</f>
        <v>2096</v>
      </c>
      <c r="E21" s="41">
        <f t="shared" si="0"/>
        <v>6</v>
      </c>
      <c r="F21" s="42">
        <f t="shared" si="1"/>
        <v>2.8708133971291866E-3</v>
      </c>
    </row>
    <row r="22" spans="1:6" s="1" customFormat="1" x14ac:dyDescent="0.3">
      <c r="A22" s="43" t="s">
        <v>22</v>
      </c>
      <c r="B22" s="44"/>
      <c r="C22" s="44"/>
      <c r="D22" s="44"/>
      <c r="E22" s="44"/>
      <c r="F22" s="44"/>
    </row>
    <row r="23" spans="1:6" ht="51.6" customHeight="1" x14ac:dyDescent="0.2">
      <c r="A23" s="45" t="s">
        <v>23</v>
      </c>
      <c r="B23" s="45"/>
      <c r="C23" s="45"/>
      <c r="D23" s="45"/>
      <c r="E23" s="45"/>
      <c r="F23" s="45"/>
    </row>
  </sheetData>
  <mergeCells count="7">
    <mergeCell ref="A23:F2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17: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Workforce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Jones, Thomas J</cp:lastModifiedBy>
  <dcterms:created xsi:type="dcterms:W3CDTF">2016-02-05T22:00:22Z</dcterms:created>
  <dcterms:modified xsi:type="dcterms:W3CDTF">2016-02-05T23:16:42Z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