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8800" windowHeight="11832"/>
  </bookViews>
  <sheets>
    <sheet name="Total Obligs - NEO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13" i="1"/>
  <c r="I13" i="1"/>
  <c r="H13" i="1"/>
  <c r="G13" i="1"/>
  <c r="F13" i="1"/>
  <c r="E13" i="1"/>
  <c r="D13" i="1"/>
  <c r="D14" i="1"/>
  <c r="C13" i="1"/>
  <c r="B12" i="1"/>
  <c r="B13" i="1"/>
  <c r="J9" i="1"/>
  <c r="I9" i="1"/>
  <c r="I14" i="1"/>
  <c r="H9" i="1"/>
  <c r="G9" i="1"/>
  <c r="G14" i="1"/>
  <c r="F9" i="1"/>
  <c r="F14" i="1"/>
  <c r="E9" i="1"/>
  <c r="E14" i="1"/>
  <c r="D9" i="1"/>
  <c r="C9" i="1"/>
  <c r="C14" i="1"/>
  <c r="B6" i="1"/>
  <c r="B9" i="1"/>
  <c r="B14" i="1"/>
</calcChain>
</file>

<file path=xl/sharedStrings.xml><?xml version="1.0" encoding="utf-8"?>
<sst xmlns="http://schemas.openxmlformats.org/spreadsheetml/2006/main" count="25" uniqueCount="25">
  <si>
    <t>(Dollars in Millions)</t>
  </si>
  <si>
    <t>Totals may not add due to rounding.</t>
  </si>
  <si>
    <t>FY 2017 Request</t>
  </si>
  <si>
    <t>FY 2016 Estimate</t>
  </si>
  <si>
    <t>FY 2015 Actual</t>
  </si>
  <si>
    <t>ESTIMATES</t>
  </si>
  <si>
    <t>FY 2018</t>
  </si>
  <si>
    <t>FY 2019</t>
  </si>
  <si>
    <t>FY 2020</t>
  </si>
  <si>
    <t>FY 2021</t>
  </si>
  <si>
    <t>FY 2022</t>
  </si>
  <si>
    <t>R&amp;RA Obligations:</t>
  </si>
  <si>
    <t>Concept &amp; Development</t>
  </si>
  <si>
    <t>ARRA</t>
  </si>
  <si>
    <t>Subtotal, R&amp;RA Obligations</t>
  </si>
  <si>
    <t>MREFC Obligations:</t>
  </si>
  <si>
    <t>Subtotal, MREFC Obligations</t>
  </si>
  <si>
    <t>TOTAL Obligations</t>
  </si>
  <si>
    <t>Total Obligations for NEON</t>
  </si>
  <si>
    <r>
      <t>Prior Years</t>
    </r>
    <r>
      <rPr>
        <vertAlign val="superscript"/>
        <sz val="9"/>
        <color theme="1"/>
        <rFont val="Arial"/>
        <family val="2"/>
      </rPr>
      <t>1</t>
    </r>
  </si>
  <si>
    <r>
      <t>Operations &amp; Maintenance</t>
    </r>
    <r>
      <rPr>
        <vertAlign val="superscript"/>
        <sz val="9"/>
        <color theme="1"/>
        <rFont val="Arial"/>
        <family val="2"/>
      </rPr>
      <t>2</t>
    </r>
  </si>
  <si>
    <r>
      <t>Implementation</t>
    </r>
    <r>
      <rPr>
        <vertAlign val="superscript"/>
        <sz val="9"/>
        <color theme="1"/>
        <rFont val="Arial"/>
        <family val="2"/>
      </rPr>
      <t>3</t>
    </r>
  </si>
  <si>
    <r>
      <t xml:space="preserve">1 </t>
    </r>
    <r>
      <rPr>
        <sz val="8"/>
        <color indexed="8"/>
        <rFont val="Arial"/>
        <family val="2"/>
      </rPr>
      <t>Concept &amp; Development funding and Implementation funding are cumulative of all prior years; Operations &amp; Maintenance funding reflects prior year actual obligations only.</t>
    </r>
  </si>
  <si>
    <r>
      <t>2</t>
    </r>
    <r>
      <rPr>
        <sz val="8"/>
        <color indexed="8"/>
        <rFont val="Arial"/>
        <family val="2"/>
      </rPr>
      <t xml:space="preserve"> Funding for Operations &amp; Maintenance (O&amp;M) in outyears has been capped at now-year dollars, pending the results of a three year initial O&amp;M testing.  A final O&amp;M award, to be made after the three years concludes, will reflect these results.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</si>
  <si>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FY 2016 MREFC obligations include $56.0 million carried over from FY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</si>
</sst>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"/>
    <numFmt numFmtId="165" formatCode="&quot;$&quot;#,##0.00;\ \-&quot;$&quot;#,##0.00;&quot;-&quot;?"/>
    <numFmt numFmtId="166" formatCode="#,##0.00;#,##0.00;&quot;-&quot;?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8" fillId="0" borderId="0" xfId="0" applyFont="1"/>
    <xf numFmtId="0" fontId="4" fillId="0" borderId="0" xfId="0" applyFont="1" applyFill="1"/>
    <xf numFmtId="0" fontId="4" fillId="0" borderId="4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0" xfId="0" applyFont="1"/>
    <xf numFmtId="165" fontId="4" fillId="0" borderId="0" xfId="0" applyNumberFormat="1" applyFont="1" applyFill="1"/>
    <xf numFmtId="165" fontId="4" fillId="0" borderId="4" xfId="0" applyNumberFormat="1" applyFont="1" applyFill="1" applyBorder="1"/>
    <xf numFmtId="165" fontId="4" fillId="0" borderId="11" xfId="0" applyNumberFormat="1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4" xfId="0" applyNumberFormat="1" applyFont="1" applyFill="1" applyBorder="1"/>
    <xf numFmtId="164" fontId="4" fillId="0" borderId="11" xfId="0" applyNumberFormat="1" applyFont="1" applyFill="1" applyBorder="1"/>
    <xf numFmtId="164" fontId="4" fillId="0" borderId="0" xfId="0" applyNumberFormat="1" applyFont="1" applyFill="1" applyBorder="1"/>
    <xf numFmtId="164" fontId="4" fillId="0" borderId="3" xfId="0" applyNumberFormat="1" applyFont="1" applyFill="1" applyBorder="1"/>
    <xf numFmtId="164" fontId="4" fillId="0" borderId="5" xfId="0" applyNumberFormat="1" applyFont="1" applyFill="1" applyBorder="1"/>
    <xf numFmtId="164" fontId="4" fillId="0" borderId="12" xfId="0" applyNumberFormat="1" applyFont="1" applyFill="1" applyBorder="1"/>
    <xf numFmtId="165" fontId="4" fillId="0" borderId="7" xfId="0" applyNumberFormat="1" applyFont="1" applyFill="1" applyBorder="1"/>
    <xf numFmtId="0" fontId="4" fillId="0" borderId="7" xfId="0" applyFont="1" applyBorder="1"/>
    <xf numFmtId="165" fontId="4" fillId="0" borderId="8" xfId="0" applyNumberFormat="1" applyFont="1" applyFill="1" applyBorder="1"/>
    <xf numFmtId="0" fontId="7" fillId="0" borderId="9" xfId="0" applyFont="1" applyBorder="1"/>
    <xf numFmtId="165" fontId="7" fillId="0" borderId="9" xfId="0" applyNumberFormat="1" applyFont="1" applyBorder="1"/>
    <xf numFmtId="165" fontId="7" fillId="0" borderId="10" xfId="0" applyNumberFormat="1" applyFont="1" applyBorder="1"/>
    <xf numFmtId="0" fontId="5" fillId="0" borderId="0" xfId="0" applyFont="1" applyAlignment="1">
      <alignment vertical="top"/>
    </xf>
    <xf numFmtId="0" fontId="9" fillId="0" borderId="0" xfId="0" applyFont="1" applyFill="1" applyAlignment="1">
      <alignment horizontal="justify" vertical="center" wrapText="1"/>
    </xf>
    <xf numFmtId="166" fontId="1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28575</xdr:rowOff>
    </xdr:from>
    <xdr:ext cx="76200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9907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</xdr:row>
      <xdr:rowOff>28575</xdr:rowOff>
    </xdr:from>
    <xdr:ext cx="7620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562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A22" sqref="A22"/>
    </sheetView>
  </sheetViews>
  <sheetFormatPr defaultRowHeight="22.5" customHeight="1" x14ac:dyDescent="0.3"/>
  <cols>
    <col min="1" max="1" width="22.109375" bestFit="1" customWidth="1"/>
    <col min="2" max="2" width="9.88671875" bestFit="1" customWidth="1"/>
    <col min="3" max="4" width="8.6640625" customWidth="1"/>
    <col min="5" max="5" width="8.33203125" customWidth="1"/>
    <col min="6" max="10" width="8.44140625" customWidth="1"/>
  </cols>
  <sheetData>
    <row r="1" spans="1:10" ht="22.5" customHeight="1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" customHeight="1" thickBot="1" x14ac:dyDescent="0.3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 x14ac:dyDescent="0.3">
      <c r="A3" s="1"/>
      <c r="B3" s="32" t="s">
        <v>19</v>
      </c>
      <c r="C3" s="32" t="s">
        <v>4</v>
      </c>
      <c r="D3" s="32" t="s">
        <v>3</v>
      </c>
      <c r="E3" s="34" t="s">
        <v>2</v>
      </c>
      <c r="F3" s="36" t="s">
        <v>5</v>
      </c>
      <c r="G3" s="36"/>
      <c r="H3" s="36"/>
      <c r="I3" s="36"/>
      <c r="J3" s="36"/>
    </row>
    <row r="4" spans="1:10" ht="22.5" customHeight="1" x14ac:dyDescent="0.3">
      <c r="A4" s="2"/>
      <c r="B4" s="33"/>
      <c r="C4" s="33"/>
      <c r="D4" s="33"/>
      <c r="E4" s="35"/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14.4" x14ac:dyDescent="0.3">
      <c r="A5" s="4" t="s">
        <v>11</v>
      </c>
      <c r="B5" s="5"/>
      <c r="C5" s="5"/>
      <c r="D5" s="5"/>
      <c r="E5" s="6"/>
      <c r="F5" s="7"/>
      <c r="G5" s="8"/>
      <c r="H5" s="8"/>
      <c r="I5" s="8"/>
      <c r="J5" s="8"/>
    </row>
    <row r="6" spans="1:10" ht="14.4" x14ac:dyDescent="0.3">
      <c r="A6" s="9" t="s">
        <v>12</v>
      </c>
      <c r="B6" s="10">
        <f>88.82+1.7+1.21</f>
        <v>91.72999999999999</v>
      </c>
      <c r="C6" s="10">
        <v>0</v>
      </c>
      <c r="D6" s="10">
        <v>0</v>
      </c>
      <c r="E6" s="11">
        <v>0</v>
      </c>
      <c r="F6" s="12">
        <v>0</v>
      </c>
      <c r="G6" s="13">
        <v>0</v>
      </c>
      <c r="H6" s="13">
        <v>0</v>
      </c>
      <c r="I6" s="13">
        <v>0</v>
      </c>
      <c r="J6" s="13">
        <v>0</v>
      </c>
    </row>
    <row r="7" spans="1:10" ht="14.4" x14ac:dyDescent="0.3">
      <c r="A7" s="9" t="s">
        <v>20</v>
      </c>
      <c r="B7" s="14">
        <v>21.89</v>
      </c>
      <c r="C7" s="14">
        <v>0.11979099999999999</v>
      </c>
      <c r="D7" s="14">
        <v>44.04</v>
      </c>
      <c r="E7" s="15">
        <v>65</v>
      </c>
      <c r="F7" s="16">
        <v>65</v>
      </c>
      <c r="G7" s="17">
        <v>65</v>
      </c>
      <c r="H7" s="17">
        <v>65</v>
      </c>
      <c r="I7" s="17">
        <v>65</v>
      </c>
      <c r="J7" s="17">
        <v>65</v>
      </c>
    </row>
    <row r="8" spans="1:10" ht="14.4" x14ac:dyDescent="0.3">
      <c r="A8" s="2" t="s">
        <v>13</v>
      </c>
      <c r="B8" s="18">
        <v>9.9600000000000009</v>
      </c>
      <c r="C8" s="18">
        <v>0</v>
      </c>
      <c r="D8" s="18">
        <v>0</v>
      </c>
      <c r="E8" s="19">
        <v>0</v>
      </c>
      <c r="F8" s="20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14.4" x14ac:dyDescent="0.3">
      <c r="A9" s="9" t="s">
        <v>14</v>
      </c>
      <c r="B9" s="10">
        <f>SUM(B6:B8)</f>
        <v>123.57999999999998</v>
      </c>
      <c r="C9" s="10">
        <f t="shared" ref="C9:D9" si="0">SUM(C6:C8)</f>
        <v>0.11979099999999999</v>
      </c>
      <c r="D9" s="10">
        <f t="shared" si="0"/>
        <v>44.04</v>
      </c>
      <c r="E9" s="11">
        <f>SUM(E6:E8)</f>
        <v>65</v>
      </c>
      <c r="F9" s="12">
        <f>SUM(F6:F8)</f>
        <v>65</v>
      </c>
      <c r="G9" s="21">
        <f t="shared" ref="G9:J9" si="1">SUM(G6:G8)</f>
        <v>65</v>
      </c>
      <c r="H9" s="21">
        <f t="shared" si="1"/>
        <v>65</v>
      </c>
      <c r="I9" s="21">
        <f t="shared" si="1"/>
        <v>65</v>
      </c>
      <c r="J9" s="21">
        <f t="shared" si="1"/>
        <v>65</v>
      </c>
    </row>
    <row r="10" spans="1:10" ht="14.4" x14ac:dyDescent="0.3">
      <c r="A10" s="9"/>
      <c r="B10" s="5"/>
      <c r="C10" s="5"/>
      <c r="D10" s="5"/>
      <c r="E10" s="6"/>
      <c r="F10" s="7"/>
      <c r="G10" s="8"/>
      <c r="H10" s="8"/>
      <c r="I10" s="8"/>
      <c r="J10" s="8"/>
    </row>
    <row r="11" spans="1:10" ht="14.4" x14ac:dyDescent="0.3">
      <c r="A11" s="4" t="s">
        <v>15</v>
      </c>
      <c r="B11" s="5"/>
      <c r="C11" s="5"/>
      <c r="D11" s="5"/>
      <c r="E11" s="6"/>
      <c r="F11" s="7"/>
      <c r="G11" s="8"/>
      <c r="H11" s="8"/>
      <c r="I11" s="8"/>
      <c r="J11" s="8"/>
    </row>
    <row r="12" spans="1:10" ht="14.4" x14ac:dyDescent="0.3">
      <c r="A12" s="2" t="s">
        <v>21</v>
      </c>
      <c r="B12" s="18">
        <f>3.02+9.56542+60.295+91+93.2</f>
        <v>257.08042</v>
      </c>
      <c r="C12" s="18">
        <v>40</v>
      </c>
      <c r="D12" s="18">
        <v>136.63999999999999</v>
      </c>
      <c r="E12" s="19"/>
      <c r="F12" s="20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ht="15" thickBot="1" x14ac:dyDescent="0.35">
      <c r="A13" s="22" t="s">
        <v>16</v>
      </c>
      <c r="B13" s="21">
        <f>SUM(B12)</f>
        <v>257.08042</v>
      </c>
      <c r="C13" s="21">
        <f t="shared" ref="C13:J13" si="2">SUM(C12)</f>
        <v>40</v>
      </c>
      <c r="D13" s="21">
        <f t="shared" si="2"/>
        <v>136.63999999999999</v>
      </c>
      <c r="E13" s="23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ht="15" thickBot="1" x14ac:dyDescent="0.35">
      <c r="A14" s="24" t="s">
        <v>17</v>
      </c>
      <c r="B14" s="25">
        <f>SUM(B9+B13)</f>
        <v>380.66041999999999</v>
      </c>
      <c r="C14" s="25">
        <f t="shared" ref="C14:J14" si="3">SUM(C9+C13)</f>
        <v>40.119790999999999</v>
      </c>
      <c r="D14" s="25">
        <f t="shared" si="3"/>
        <v>180.67999999999998</v>
      </c>
      <c r="E14" s="26">
        <f t="shared" si="3"/>
        <v>65</v>
      </c>
      <c r="F14" s="25">
        <f t="shared" si="3"/>
        <v>65</v>
      </c>
      <c r="G14" s="25">
        <f t="shared" si="3"/>
        <v>65</v>
      </c>
      <c r="H14" s="25">
        <f t="shared" si="3"/>
        <v>65</v>
      </c>
      <c r="I14" s="25">
        <f t="shared" si="3"/>
        <v>65</v>
      </c>
      <c r="J14" s="25">
        <f t="shared" si="3"/>
        <v>65</v>
      </c>
    </row>
    <row r="15" spans="1:10" ht="14.4" x14ac:dyDescent="0.3">
      <c r="A15" s="29" t="s">
        <v>1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1.75" customHeight="1" x14ac:dyDescent="0.3">
      <c r="A16" s="28" t="s">
        <v>22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5.5" customHeight="1" x14ac:dyDescent="0.3">
      <c r="A17" s="28" t="s">
        <v>23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s="27" customFormat="1" ht="11.4" x14ac:dyDescent="0.3">
      <c r="A18" s="27" t="s">
        <v>24</v>
      </c>
    </row>
  </sheetData>
  <mergeCells count="10">
    <mergeCell ref="A16:J16"/>
    <mergeCell ref="A17:J17"/>
    <mergeCell ref="A15:J15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Obligs - NEON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Jones, Thomas J</cp:lastModifiedBy>
  <cp:lastPrinted>2016-02-05T20:30:20Z</cp:lastPrinted>
  <dcterms:created xsi:type="dcterms:W3CDTF">2015-11-27T18:09:19Z</dcterms:created>
  <dcterms:modified xsi:type="dcterms:W3CDTF">2016-02-05T23:09:16Z</dcterms:modified>
</cp:coreProperties>
</file>