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95" windowHeight="7935"/>
  </bookViews>
  <sheets>
    <sheet name="NSF Hist 1980 - Current $" sheetId="4" r:id="rId1"/>
    <sheet name="NSF Hist 1980- Constant FY12 $ " sheetId="5" r:id="rId2"/>
  </sheets>
  <definedNames>
    <definedName name="_xlnm.Print_Area" localSheetId="0">'NSF Hist 1980 - Current $'!$A$1:$I$46</definedName>
    <definedName name="_xlnm.Print_Area" localSheetId="1">'NSF Hist 1980- Constant FY12 $ '!$A$1:$I$47</definedName>
  </definedNames>
  <calcPr calcId="125725"/>
</workbook>
</file>

<file path=xl/calcChain.xml><?xml version="1.0" encoding="utf-8"?>
<calcChain xmlns="http://schemas.openxmlformats.org/spreadsheetml/2006/main">
  <c r="G40" i="4"/>
  <c r="I44"/>
  <c r="I43"/>
  <c r="H42"/>
  <c r="G42"/>
  <c r="F42"/>
  <c r="E42"/>
  <c r="D42"/>
  <c r="C42"/>
  <c r="B42"/>
  <c r="I42" s="1"/>
  <c r="I41"/>
  <c r="I40"/>
  <c r="H39"/>
  <c r="G39"/>
  <c r="F39"/>
  <c r="E39"/>
  <c r="D39"/>
  <c r="C39"/>
  <c r="B39"/>
  <c r="I39" s="1"/>
  <c r="I38"/>
  <c r="I37"/>
  <c r="H36"/>
  <c r="G36"/>
  <c r="F36"/>
  <c r="E36"/>
  <c r="D36"/>
  <c r="C36"/>
  <c r="I36" s="1"/>
  <c r="B36"/>
  <c r="I35"/>
  <c r="I34"/>
  <c r="I33"/>
  <c r="C32"/>
  <c r="B32"/>
  <c r="I32" s="1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<sst xmlns="http://schemas.openxmlformats.org/spreadsheetml/2006/main" count="54" uniqueCount="28">
  <si>
    <t>Fiscal Year</t>
  </si>
  <si>
    <t>Research &amp; Related Activities</t>
  </si>
  <si>
    <t>Education &amp; Human Resources</t>
  </si>
  <si>
    <t>Major Research Equipment &amp; Facilities Construction</t>
  </si>
  <si>
    <t>Agency Operations &amp; Award Management</t>
  </si>
  <si>
    <t>NSF</t>
  </si>
  <si>
    <t>Totals may not add due to rounding.</t>
  </si>
  <si>
    <t xml:space="preserve"> </t>
  </si>
  <si>
    <t>Office of
Inspector
General</t>
  </si>
  <si>
    <t>National
Science
Board</t>
  </si>
  <si>
    <t>NSF By Account</t>
  </si>
  <si>
    <r>
      <t>Academic Research Infrastructure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</si>
  <si>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 addition to the specific appropriations for Academic Research Infrastructure (ARI) from FY 1990 to FY 1997, $200.0 million was provided for ARI in the R&amp;RA account under ARRA.</t>
    </r>
  </si>
  <si>
    <r>
      <t>1</t>
    </r>
    <r>
      <rPr>
        <sz val="8"/>
        <rFont val="Times New Roman"/>
        <family val="1"/>
      </rPr>
      <t xml:space="preserve"> In addition to the specific appropriations for Academic Research Infrastructure (ARI) from FY 1990 to FY 1997, $200.0 million was provided for ARI in the R&amp;RA account under ARRA.</t>
    </r>
  </si>
  <si>
    <t>2009 Omnibus</t>
  </si>
  <si>
    <t>2009 ARRA</t>
  </si>
  <si>
    <t>2010 Omnibus</t>
  </si>
  <si>
    <t xml:space="preserve">2010 ARRA </t>
  </si>
  <si>
    <t>2012 Estimate</t>
  </si>
  <si>
    <t>2013 Request</t>
  </si>
  <si>
    <t>2011 ARRA</t>
  </si>
  <si>
    <t>2011 Omnibus</t>
  </si>
  <si>
    <t>2009 Total</t>
  </si>
  <si>
    <t>2010 Total</t>
  </si>
  <si>
    <t>2011 Total</t>
  </si>
  <si>
    <t>Obligations, FY 1980 - FY 2013 Request
(Actual Obligations in Millions - Current Dollars)</t>
  </si>
  <si>
    <t>Obligations, 1980 - FY 2013 Request
 (FY 2012 Constant Dollars in Millions)</t>
  </si>
  <si>
    <t>Click Here for Historical Obligations FY 1951 - FY 2013 Request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</si>
</sst>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;&quot;-&quot;??"/>
  </numFmts>
  <fonts count="13">
    <font>
      <sz val="10"/>
      <name val="Arial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 applyProtection="1">
      <alignment horizontal="left"/>
    </xf>
    <xf numFmtId="164" fontId="3" fillId="0" borderId="5" xfId="0" applyNumberFormat="1" applyFont="1" applyBorder="1" applyAlignment="1" applyProtection="1"/>
    <xf numFmtId="164" fontId="3" fillId="0" borderId="0" xfId="0" applyNumberFormat="1" applyFont="1" applyBorder="1" applyAlignment="1" applyProtection="1"/>
    <xf numFmtId="164" fontId="3" fillId="0" borderId="6" xfId="0" applyNumberFormat="1" applyFont="1" applyBorder="1" applyAlignment="1"/>
    <xf numFmtId="164" fontId="3" fillId="0" borderId="5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1" applyNumberFormat="1" applyFont="1" applyBorder="1" applyAlignment="1"/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3" fillId="0" borderId="0" xfId="1" applyNumberFormat="1" applyFont="1" applyFill="1" applyBorder="1" applyAlignment="1"/>
    <xf numFmtId="164" fontId="3" fillId="0" borderId="0" xfId="0" applyNumberFormat="1" applyFont="1" applyFill="1" applyBorder="1" applyAlignment="1"/>
    <xf numFmtId="0" fontId="3" fillId="0" borderId="7" xfId="0" applyFont="1" applyBorder="1" applyAlignment="1">
      <alignment horizontal="left"/>
    </xf>
    <xf numFmtId="164" fontId="3" fillId="0" borderId="5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0" applyFont="1" applyAlignment="1"/>
    <xf numFmtId="164" fontId="8" fillId="0" borderId="0" xfId="0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6" xfId="0" applyNumberFormat="1" applyFont="1" applyFill="1" applyBorder="1" applyAlignment="1">
      <alignment vertical="top"/>
    </xf>
    <xf numFmtId="2" fontId="4" fillId="0" borderId="0" xfId="0" applyNumberFormat="1" applyFont="1" applyAlignment="1"/>
    <xf numFmtId="4" fontId="4" fillId="0" borderId="0" xfId="0" applyNumberFormat="1" applyFont="1" applyAlignment="1"/>
    <xf numFmtId="0" fontId="8" fillId="0" borderId="4" xfId="0" applyFont="1" applyFill="1" applyBorder="1" applyAlignment="1">
      <alignment vertical="top" wrapText="1" readingOrder="1"/>
    </xf>
    <xf numFmtId="0" fontId="5" fillId="0" borderId="9" xfId="0" applyFont="1" applyFill="1" applyBorder="1" applyAlignment="1">
      <alignment horizontal="left"/>
    </xf>
    <xf numFmtId="0" fontId="1" fillId="0" borderId="10" xfId="0" applyFont="1" applyBorder="1" applyAlignment="1"/>
    <xf numFmtId="164" fontId="3" fillId="0" borderId="6" xfId="0" applyNumberFormat="1" applyFont="1" applyFill="1" applyBorder="1" applyAlignment="1"/>
    <xf numFmtId="164" fontId="9" fillId="0" borderId="0" xfId="0" applyNumberFormat="1" applyFont="1" applyFill="1" applyBorder="1" applyAlignment="1"/>
    <xf numFmtId="164" fontId="9" fillId="0" borderId="0" xfId="1" applyNumberFormat="1" applyFont="1" applyFill="1" applyBorder="1" applyAlignment="1"/>
    <xf numFmtId="164" fontId="9" fillId="0" borderId="6" xfId="0" applyNumberFormat="1" applyFont="1" applyBorder="1" applyAlignment="1"/>
    <xf numFmtId="0" fontId="10" fillId="0" borderId="0" xfId="0" applyFont="1" applyAlignment="1"/>
    <xf numFmtId="0" fontId="9" fillId="0" borderId="4" xfId="0" applyFont="1" applyBorder="1" applyAlignment="1">
      <alignment horizontal="left" indent="1"/>
    </xf>
    <xf numFmtId="49" fontId="9" fillId="0" borderId="4" xfId="0" applyNumberFormat="1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4" fontId="3" fillId="0" borderId="12" xfId="0" applyNumberFormat="1" applyFont="1" applyFill="1" applyBorder="1" applyAlignment="1"/>
    <xf numFmtId="164" fontId="3" fillId="0" borderId="12" xfId="1" applyNumberFormat="1" applyFont="1" applyFill="1" applyBorder="1" applyAlignment="1"/>
    <xf numFmtId="164" fontId="3" fillId="0" borderId="13" xfId="0" applyNumberFormat="1" applyFont="1" applyBorder="1" applyAlignment="1"/>
    <xf numFmtId="0" fontId="9" fillId="0" borderId="14" xfId="0" applyFont="1" applyBorder="1" applyAlignment="1">
      <alignment horizontal="left" indent="1"/>
    </xf>
    <xf numFmtId="164" fontId="9" fillId="0" borderId="15" xfId="0" applyNumberFormat="1" applyFont="1" applyFill="1" applyBorder="1" applyAlignment="1"/>
    <xf numFmtId="164" fontId="9" fillId="0" borderId="15" xfId="1" applyNumberFormat="1" applyFont="1" applyFill="1" applyBorder="1" applyAlignment="1"/>
    <xf numFmtId="164" fontId="9" fillId="0" borderId="16" xfId="0" applyNumberFormat="1" applyFont="1" applyBorder="1" applyAlignment="1"/>
    <xf numFmtId="164" fontId="9" fillId="0" borderId="5" xfId="0" applyNumberFormat="1" applyFont="1" applyBorder="1" applyAlignment="1" applyProtection="1"/>
    <xf numFmtId="164" fontId="9" fillId="0" borderId="0" xfId="0" applyNumberFormat="1" applyFont="1" applyBorder="1" applyAlignment="1" applyProtection="1"/>
    <xf numFmtId="0" fontId="9" fillId="0" borderId="7" xfId="0" applyFont="1" applyBorder="1" applyAlignment="1">
      <alignment horizontal="left" indent="1"/>
    </xf>
    <xf numFmtId="164" fontId="9" fillId="0" borderId="5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/>
    <xf numFmtId="0" fontId="9" fillId="0" borderId="17" xfId="0" applyFont="1" applyBorder="1" applyAlignment="1">
      <alignment horizontal="left" indent="1"/>
    </xf>
    <xf numFmtId="164" fontId="9" fillId="0" borderId="18" xfId="0" applyNumberFormat="1" applyFont="1" applyBorder="1" applyAlignment="1" applyProtection="1"/>
    <xf numFmtId="164" fontId="9" fillId="0" borderId="15" xfId="0" applyNumberFormat="1" applyFont="1" applyBorder="1" applyAlignment="1" applyProtection="1"/>
    <xf numFmtId="164" fontId="9" fillId="0" borderId="18" xfId="0" applyNumberFormat="1" applyFont="1" applyFill="1" applyBorder="1" applyAlignment="1" applyProtection="1"/>
    <xf numFmtId="164" fontId="9" fillId="0" borderId="15" xfId="0" applyNumberFormat="1" applyFont="1" applyFill="1" applyBorder="1" applyAlignment="1" applyProtection="1"/>
    <xf numFmtId="164" fontId="3" fillId="0" borderId="19" xfId="0" applyNumberFormat="1" applyFont="1" applyFill="1" applyBorder="1" applyAlignment="1" applyProtection="1"/>
    <xf numFmtId="164" fontId="3" fillId="0" borderId="12" xfId="0" applyNumberFormat="1" applyFont="1" applyFill="1" applyBorder="1" applyAlignment="1" applyProtection="1"/>
    <xf numFmtId="49" fontId="9" fillId="0" borderId="14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left"/>
    </xf>
    <xf numFmtId="0" fontId="8" fillId="0" borderId="20" xfId="0" applyFont="1" applyFill="1" applyBorder="1" applyAlignment="1">
      <alignment vertical="top" wrapText="1" readingOrder="1"/>
    </xf>
    <xf numFmtId="164" fontId="3" fillId="0" borderId="21" xfId="0" applyNumberFormat="1" applyFont="1" applyFill="1" applyBorder="1" applyAlignment="1" applyProtection="1"/>
    <xf numFmtId="164" fontId="3" fillId="0" borderId="8" xfId="0" applyNumberFormat="1" applyFont="1" applyFill="1" applyBorder="1" applyAlignment="1" applyProtection="1"/>
    <xf numFmtId="164" fontId="3" fillId="0" borderId="22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2" fillId="0" borderId="8" xfId="2" applyFont="1" applyBorder="1" applyAlignment="1" applyProtection="1">
      <alignment horizontal="center"/>
    </xf>
    <xf numFmtId="0" fontId="5" fillId="0" borderId="1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llweb.bfa.nsf.gov/NSFHist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ellweb.bfa.nsf.gov/NSFHist_consta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Normal="100" workbookViewId="0">
      <selection activeCell="A3" sqref="A3:I3"/>
    </sheetView>
  </sheetViews>
  <sheetFormatPr defaultRowHeight="12.75"/>
  <cols>
    <col min="1" max="1" width="21" style="13" customWidth="1"/>
    <col min="2" max="3" width="9.140625" style="1" customWidth="1"/>
    <col min="4" max="4" width="12.140625" style="1" customWidth="1"/>
    <col min="5" max="5" width="14" style="1" customWidth="1"/>
    <col min="6" max="6" width="10.85546875" style="1" customWidth="1"/>
    <col min="7" max="7" width="9.42578125" style="1" customWidth="1"/>
    <col min="8" max="16384" width="9.140625" style="1"/>
  </cols>
  <sheetData>
    <row r="1" spans="1:9" ht="18.75">
      <c r="A1" s="61" t="s">
        <v>10</v>
      </c>
      <c r="B1" s="61"/>
      <c r="C1" s="61"/>
      <c r="D1" s="61"/>
      <c r="E1" s="61"/>
      <c r="F1" s="61"/>
      <c r="G1" s="61"/>
      <c r="H1" s="61"/>
      <c r="I1" s="61"/>
    </row>
    <row r="2" spans="1:9" ht="25.5" customHeight="1">
      <c r="A2" s="62" t="s">
        <v>25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 thickBot="1">
      <c r="A3" s="65" t="s">
        <v>27</v>
      </c>
      <c r="B3" s="65"/>
      <c r="C3" s="65"/>
      <c r="D3" s="65"/>
      <c r="E3" s="65"/>
      <c r="F3" s="65"/>
      <c r="G3" s="65"/>
      <c r="H3" s="65"/>
      <c r="I3" s="65"/>
    </row>
    <row r="4" spans="1:9" ht="56.25" customHeight="1">
      <c r="A4" s="2" t="s">
        <v>0</v>
      </c>
      <c r="B4" s="3" t="s">
        <v>1</v>
      </c>
      <c r="C4" s="3" t="s">
        <v>2</v>
      </c>
      <c r="D4" s="3" t="s">
        <v>11</v>
      </c>
      <c r="E4" s="3" t="s">
        <v>3</v>
      </c>
      <c r="F4" s="3" t="s">
        <v>4</v>
      </c>
      <c r="G4" s="3" t="s">
        <v>8</v>
      </c>
      <c r="H4" s="3" t="s">
        <v>9</v>
      </c>
      <c r="I4" s="4" t="s">
        <v>5</v>
      </c>
    </row>
    <row r="5" spans="1:9">
      <c r="A5" s="5">
        <v>1980</v>
      </c>
      <c r="B5" s="6">
        <v>836.83199999999999</v>
      </c>
      <c r="C5" s="7">
        <v>80.06</v>
      </c>
      <c r="D5" s="7">
        <v>0</v>
      </c>
      <c r="E5" s="7">
        <v>0</v>
      </c>
      <c r="F5" s="7">
        <v>58.24</v>
      </c>
      <c r="G5" s="7">
        <v>0</v>
      </c>
      <c r="H5" s="7">
        <v>0</v>
      </c>
      <c r="I5" s="8">
        <f t="shared" ref="I5:I40" si="0">SUM(B5:H5)</f>
        <v>975.13200000000006</v>
      </c>
    </row>
    <row r="6" spans="1:9">
      <c r="A6" s="5">
        <v>1981</v>
      </c>
      <c r="B6" s="6">
        <v>900.36400000000003</v>
      </c>
      <c r="C6" s="7">
        <v>75.698999999999998</v>
      </c>
      <c r="D6" s="7">
        <v>0</v>
      </c>
      <c r="E6" s="7">
        <v>0</v>
      </c>
      <c r="F6" s="7">
        <v>59.207000000000001</v>
      </c>
      <c r="G6" s="7">
        <v>0</v>
      </c>
      <c r="H6" s="7">
        <v>0</v>
      </c>
      <c r="I6" s="8">
        <f t="shared" si="0"/>
        <v>1035.27</v>
      </c>
    </row>
    <row r="7" spans="1:9">
      <c r="A7" s="5">
        <v>1982</v>
      </c>
      <c r="B7" s="6">
        <v>909.75400000000002</v>
      </c>
      <c r="C7" s="7">
        <v>26.201000000000001</v>
      </c>
      <c r="D7" s="7">
        <v>0</v>
      </c>
      <c r="E7" s="7">
        <v>0</v>
      </c>
      <c r="F7" s="7">
        <v>63.18</v>
      </c>
      <c r="G7" s="7">
        <v>0</v>
      </c>
      <c r="H7" s="7">
        <v>0</v>
      </c>
      <c r="I7" s="8">
        <f t="shared" si="0"/>
        <v>999.13499999999999</v>
      </c>
    </row>
    <row r="8" spans="1:9">
      <c r="A8" s="5">
        <v>1983</v>
      </c>
      <c r="B8" s="6">
        <v>1013.018</v>
      </c>
      <c r="C8" s="7">
        <v>22.978999999999999</v>
      </c>
      <c r="D8" s="7">
        <v>0</v>
      </c>
      <c r="E8" s="7">
        <v>0</v>
      </c>
      <c r="F8" s="7">
        <v>65.697000000000003</v>
      </c>
      <c r="G8" s="7">
        <v>0</v>
      </c>
      <c r="H8" s="7">
        <v>0</v>
      </c>
      <c r="I8" s="8">
        <f t="shared" si="0"/>
        <v>1101.694</v>
      </c>
    </row>
    <row r="9" spans="1:9">
      <c r="A9" s="5">
        <v>1984</v>
      </c>
      <c r="B9" s="6">
        <v>1177.6949999999999</v>
      </c>
      <c r="C9" s="7">
        <v>62.965000000000003</v>
      </c>
      <c r="D9" s="7">
        <v>0</v>
      </c>
      <c r="E9" s="7">
        <v>0</v>
      </c>
      <c r="F9" s="7">
        <v>66.257000000000005</v>
      </c>
      <c r="G9" s="7">
        <v>0</v>
      </c>
      <c r="H9" s="7">
        <v>0</v>
      </c>
      <c r="I9" s="8">
        <f t="shared" si="0"/>
        <v>1306.9169999999999</v>
      </c>
    </row>
    <row r="10" spans="1:9">
      <c r="A10" s="5">
        <v>1985</v>
      </c>
      <c r="B10" s="6">
        <v>1344.5629999999999</v>
      </c>
      <c r="C10" s="7">
        <v>90.555999999999997</v>
      </c>
      <c r="D10" s="7">
        <v>0</v>
      </c>
      <c r="E10" s="7">
        <v>0</v>
      </c>
      <c r="F10" s="7">
        <v>71.95</v>
      </c>
      <c r="G10" s="7">
        <v>0</v>
      </c>
      <c r="H10" s="7">
        <v>0</v>
      </c>
      <c r="I10" s="8">
        <f t="shared" si="0"/>
        <v>1507.069</v>
      </c>
    </row>
    <row r="11" spans="1:9">
      <c r="A11" s="5">
        <v>1986</v>
      </c>
      <c r="B11" s="6">
        <v>1329.6390000000001</v>
      </c>
      <c r="C11" s="7">
        <v>91.691000000000003</v>
      </c>
      <c r="D11" s="7">
        <v>0</v>
      </c>
      <c r="E11" s="7">
        <v>0</v>
      </c>
      <c r="F11" s="7">
        <v>71.835999999999999</v>
      </c>
      <c r="G11" s="7">
        <v>0</v>
      </c>
      <c r="H11" s="7">
        <v>0</v>
      </c>
      <c r="I11" s="8">
        <f t="shared" si="0"/>
        <v>1493.1660000000002</v>
      </c>
    </row>
    <row r="12" spans="1:9">
      <c r="A12" s="5">
        <v>1987</v>
      </c>
      <c r="B12" s="6">
        <v>1439.97</v>
      </c>
      <c r="C12" s="7">
        <v>109.88</v>
      </c>
      <c r="D12" s="7">
        <v>0</v>
      </c>
      <c r="E12" s="7">
        <v>0</v>
      </c>
      <c r="F12" s="7">
        <v>77.768000000000001</v>
      </c>
      <c r="G12" s="7">
        <v>0</v>
      </c>
      <c r="H12" s="7">
        <v>0</v>
      </c>
      <c r="I12" s="8">
        <f t="shared" si="0"/>
        <v>1627.6179999999999</v>
      </c>
    </row>
    <row r="13" spans="1:9">
      <c r="A13" s="5">
        <v>1988</v>
      </c>
      <c r="B13" s="6">
        <v>1481.309</v>
      </c>
      <c r="C13" s="7">
        <v>156.791</v>
      </c>
      <c r="D13" s="7">
        <v>0</v>
      </c>
      <c r="E13" s="7">
        <v>0</v>
      </c>
      <c r="F13" s="7">
        <v>84.465999999999994</v>
      </c>
      <c r="G13" s="7">
        <v>0</v>
      </c>
      <c r="H13" s="7">
        <v>0</v>
      </c>
      <c r="I13" s="8">
        <f t="shared" si="0"/>
        <v>1722.5659999999998</v>
      </c>
    </row>
    <row r="14" spans="1:9">
      <c r="A14" s="5">
        <v>1989</v>
      </c>
      <c r="B14" s="6">
        <v>1600.5319999999999</v>
      </c>
      <c r="C14" s="7">
        <v>194.059</v>
      </c>
      <c r="D14" s="7">
        <v>0</v>
      </c>
      <c r="E14" s="7">
        <v>0</v>
      </c>
      <c r="F14" s="7">
        <v>91.286000000000001</v>
      </c>
      <c r="G14" s="7">
        <v>0</v>
      </c>
      <c r="H14" s="7">
        <v>0</v>
      </c>
      <c r="I14" s="8">
        <f t="shared" si="0"/>
        <v>1885.877</v>
      </c>
    </row>
    <row r="15" spans="1:9">
      <c r="A15" s="5">
        <v>1990</v>
      </c>
      <c r="B15" s="6">
        <v>1696.5609999999999</v>
      </c>
      <c r="C15" s="7">
        <v>230.40799999999999</v>
      </c>
      <c r="D15" s="7">
        <v>0.40899999999999997</v>
      </c>
      <c r="E15" s="7">
        <v>0</v>
      </c>
      <c r="F15" s="7">
        <v>96.350999999999999</v>
      </c>
      <c r="G15" s="7">
        <v>2.3279999999999998</v>
      </c>
      <c r="H15" s="7">
        <v>0</v>
      </c>
      <c r="I15" s="8">
        <f t="shared" si="0"/>
        <v>2026.0569999999998</v>
      </c>
    </row>
    <row r="16" spans="1:9">
      <c r="A16" s="5">
        <v>1991</v>
      </c>
      <c r="B16" s="6">
        <v>1868.452</v>
      </c>
      <c r="C16" s="7">
        <v>331.90800000000002</v>
      </c>
      <c r="D16" s="7">
        <v>39.018999999999998</v>
      </c>
      <c r="E16" s="7">
        <v>0</v>
      </c>
      <c r="F16" s="7">
        <v>101.22499999999999</v>
      </c>
      <c r="G16" s="7">
        <v>2.8849999999999998</v>
      </c>
      <c r="H16" s="7">
        <v>0</v>
      </c>
      <c r="I16" s="8">
        <f t="shared" si="0"/>
        <v>2343.489</v>
      </c>
    </row>
    <row r="17" spans="1:9">
      <c r="A17" s="5">
        <v>1992</v>
      </c>
      <c r="B17" s="6">
        <v>1940.481</v>
      </c>
      <c r="C17" s="7">
        <v>459.44099999999997</v>
      </c>
      <c r="D17" s="7">
        <v>33.356000000000002</v>
      </c>
      <c r="E17" s="7">
        <v>0</v>
      </c>
      <c r="F17" s="7">
        <v>109.99299999999999</v>
      </c>
      <c r="G17" s="7">
        <v>3.8570000000000002</v>
      </c>
      <c r="H17" s="7">
        <v>0</v>
      </c>
      <c r="I17" s="8">
        <f t="shared" si="0"/>
        <v>2547.1280000000002</v>
      </c>
    </row>
    <row r="18" spans="1:9">
      <c r="A18" s="5">
        <v>1993</v>
      </c>
      <c r="B18" s="6">
        <v>2046.3140000000001</v>
      </c>
      <c r="C18" s="7">
        <v>505.06299999999999</v>
      </c>
      <c r="D18" s="7">
        <v>49.753999999999998</v>
      </c>
      <c r="E18" s="7">
        <v>34.07</v>
      </c>
      <c r="F18" s="7">
        <v>110.83799999999999</v>
      </c>
      <c r="G18" s="7">
        <v>3.6869999999999998</v>
      </c>
      <c r="H18" s="7">
        <v>0</v>
      </c>
      <c r="I18" s="8">
        <f t="shared" si="0"/>
        <v>2749.7260000000001</v>
      </c>
    </row>
    <row r="19" spans="1:9">
      <c r="A19" s="5">
        <v>1994</v>
      </c>
      <c r="B19" s="9">
        <v>2168.3560000000002</v>
      </c>
      <c r="C19" s="10">
        <v>569.03300000000002</v>
      </c>
      <c r="D19" s="10">
        <v>105.377</v>
      </c>
      <c r="E19" s="10">
        <v>17.042999999999999</v>
      </c>
      <c r="F19" s="10">
        <v>123.49</v>
      </c>
      <c r="G19" s="7">
        <v>3.915</v>
      </c>
      <c r="H19" s="7">
        <v>0</v>
      </c>
      <c r="I19" s="8">
        <f t="shared" si="0"/>
        <v>2987.2139999999999</v>
      </c>
    </row>
    <row r="20" spans="1:9">
      <c r="A20" s="5">
        <v>1995</v>
      </c>
      <c r="B20" s="9">
        <v>2281.462</v>
      </c>
      <c r="C20" s="10">
        <v>611.88</v>
      </c>
      <c r="D20" s="10">
        <v>117.458</v>
      </c>
      <c r="E20" s="10">
        <v>126</v>
      </c>
      <c r="F20" s="10">
        <v>129.01400000000001</v>
      </c>
      <c r="G20" s="7">
        <v>4.46</v>
      </c>
      <c r="H20" s="7">
        <v>0</v>
      </c>
      <c r="I20" s="8">
        <f t="shared" si="0"/>
        <v>3270.2740000000003</v>
      </c>
    </row>
    <row r="21" spans="1:9">
      <c r="A21" s="5">
        <v>1996</v>
      </c>
      <c r="B21" s="9">
        <v>2327.799</v>
      </c>
      <c r="C21" s="10">
        <v>601.16099999999994</v>
      </c>
      <c r="D21" s="10">
        <v>70.894000000000005</v>
      </c>
      <c r="E21" s="10">
        <v>70</v>
      </c>
      <c r="F21" s="10">
        <v>132.49600000000001</v>
      </c>
      <c r="G21" s="7">
        <v>3.9750000000000001</v>
      </c>
      <c r="H21" s="7">
        <v>0</v>
      </c>
      <c r="I21" s="8">
        <f t="shared" si="0"/>
        <v>3206.3250000000003</v>
      </c>
    </row>
    <row r="22" spans="1:9">
      <c r="A22" s="5">
        <v>1997</v>
      </c>
      <c r="B22" s="9">
        <v>2433.9299999999998</v>
      </c>
      <c r="C22" s="10">
        <v>619.14</v>
      </c>
      <c r="D22" s="10">
        <v>30.02</v>
      </c>
      <c r="E22" s="10">
        <v>76.13</v>
      </c>
      <c r="F22" s="10">
        <v>134.27000000000001</v>
      </c>
      <c r="G22" s="7">
        <v>5.33</v>
      </c>
      <c r="H22" s="7">
        <v>0</v>
      </c>
      <c r="I22" s="8">
        <f t="shared" si="0"/>
        <v>3298.8199999999997</v>
      </c>
    </row>
    <row r="23" spans="1:9">
      <c r="A23" s="5">
        <v>1998</v>
      </c>
      <c r="B23" s="9">
        <v>2572.6210000000001</v>
      </c>
      <c r="C23" s="10">
        <v>633.15899999999999</v>
      </c>
      <c r="D23" s="10">
        <v>0</v>
      </c>
      <c r="E23" s="10">
        <v>78.206000000000003</v>
      </c>
      <c r="F23" s="10">
        <v>136.94499999999999</v>
      </c>
      <c r="G23" s="10">
        <v>4.798</v>
      </c>
      <c r="H23" s="7">
        <v>0</v>
      </c>
      <c r="I23" s="8">
        <f t="shared" si="0"/>
        <v>3425.7290000000003</v>
      </c>
    </row>
    <row r="24" spans="1:9">
      <c r="A24" s="5">
        <v>1999</v>
      </c>
      <c r="B24" s="9">
        <v>2821.6080000000002</v>
      </c>
      <c r="C24" s="10">
        <v>662.48</v>
      </c>
      <c r="D24" s="10">
        <v>0</v>
      </c>
      <c r="E24" s="10">
        <v>56.704999999999998</v>
      </c>
      <c r="F24" s="10">
        <v>144.08000000000001</v>
      </c>
      <c r="G24" s="10">
        <v>5.41</v>
      </c>
      <c r="H24" s="7">
        <v>0</v>
      </c>
      <c r="I24" s="8">
        <f t="shared" si="0"/>
        <v>3690.2829999999999</v>
      </c>
    </row>
    <row r="25" spans="1:9">
      <c r="A25" s="5">
        <v>2000</v>
      </c>
      <c r="B25" s="9">
        <v>2979.904</v>
      </c>
      <c r="C25" s="10">
        <v>683.58</v>
      </c>
      <c r="D25" s="10">
        <v>0</v>
      </c>
      <c r="E25" s="10">
        <v>105</v>
      </c>
      <c r="F25" s="10">
        <v>149.28</v>
      </c>
      <c r="G25" s="10">
        <v>5.6</v>
      </c>
      <c r="H25" s="7">
        <v>0</v>
      </c>
      <c r="I25" s="8">
        <f t="shared" si="0"/>
        <v>3923.364</v>
      </c>
    </row>
    <row r="26" spans="1:9">
      <c r="A26" s="5">
        <v>2001</v>
      </c>
      <c r="B26" s="9">
        <v>3372.3</v>
      </c>
      <c r="C26" s="10">
        <v>795.42</v>
      </c>
      <c r="D26" s="10">
        <v>0</v>
      </c>
      <c r="E26" s="10">
        <v>119.24</v>
      </c>
      <c r="F26" s="10">
        <v>166.33</v>
      </c>
      <c r="G26" s="10">
        <v>6.58</v>
      </c>
      <c r="H26" s="7">
        <v>0</v>
      </c>
      <c r="I26" s="8">
        <f t="shared" si="0"/>
        <v>4459.87</v>
      </c>
    </row>
    <row r="27" spans="1:9">
      <c r="A27" s="5">
        <v>2002</v>
      </c>
      <c r="B27" s="9">
        <v>3615.97</v>
      </c>
      <c r="C27" s="10">
        <v>866.11</v>
      </c>
      <c r="D27" s="10">
        <v>0</v>
      </c>
      <c r="E27" s="10">
        <v>115.35</v>
      </c>
      <c r="F27" s="10">
        <v>169.93</v>
      </c>
      <c r="G27" s="10">
        <v>6.7</v>
      </c>
      <c r="H27" s="7">
        <v>0</v>
      </c>
      <c r="I27" s="8">
        <f t="shared" si="0"/>
        <v>4774.0600000000004</v>
      </c>
    </row>
    <row r="28" spans="1:9">
      <c r="A28" s="5">
        <v>2003</v>
      </c>
      <c r="B28" s="10">
        <v>4054.43</v>
      </c>
      <c r="C28" s="10">
        <v>934.88</v>
      </c>
      <c r="D28" s="10">
        <v>0</v>
      </c>
      <c r="E28" s="10">
        <v>179.03</v>
      </c>
      <c r="F28" s="10">
        <v>189.42</v>
      </c>
      <c r="G28" s="10">
        <v>8.6999999999999993</v>
      </c>
      <c r="H28" s="10">
        <v>2.88</v>
      </c>
      <c r="I28" s="8">
        <f t="shared" si="0"/>
        <v>5369.3399999999992</v>
      </c>
    </row>
    <row r="29" spans="1:9">
      <c r="A29" s="5">
        <v>2004</v>
      </c>
      <c r="B29" s="10">
        <v>4293.34</v>
      </c>
      <c r="C29" s="10">
        <v>944.1</v>
      </c>
      <c r="D29" s="10">
        <v>0</v>
      </c>
      <c r="E29" s="10">
        <v>183.96</v>
      </c>
      <c r="F29" s="10">
        <v>218.92</v>
      </c>
      <c r="G29" s="10">
        <v>9.4700000000000006</v>
      </c>
      <c r="H29" s="10">
        <v>2.2200000000000002</v>
      </c>
      <c r="I29" s="8">
        <f t="shared" si="0"/>
        <v>5652.0100000000011</v>
      </c>
    </row>
    <row r="30" spans="1:9">
      <c r="A30" s="5">
        <v>2005</v>
      </c>
      <c r="B30" s="10">
        <v>4234.82</v>
      </c>
      <c r="C30" s="10">
        <v>843.54</v>
      </c>
      <c r="D30" s="10">
        <v>0</v>
      </c>
      <c r="E30" s="10">
        <v>165.14</v>
      </c>
      <c r="F30" s="10">
        <v>223.45</v>
      </c>
      <c r="G30" s="10">
        <v>10.17</v>
      </c>
      <c r="H30" s="10">
        <v>3.65</v>
      </c>
      <c r="I30" s="8">
        <f t="shared" si="0"/>
        <v>5480.7699999999995</v>
      </c>
    </row>
    <row r="31" spans="1:9">
      <c r="A31" s="5">
        <v>2006</v>
      </c>
      <c r="B31" s="10">
        <v>4351.03</v>
      </c>
      <c r="C31" s="10">
        <v>798.48</v>
      </c>
      <c r="D31" s="10">
        <v>0</v>
      </c>
      <c r="E31" s="11">
        <v>233.81</v>
      </c>
      <c r="F31" s="10">
        <v>247.06</v>
      </c>
      <c r="G31" s="10">
        <v>11.47</v>
      </c>
      <c r="H31" s="10">
        <v>3.94</v>
      </c>
      <c r="I31" s="8">
        <f t="shared" si="0"/>
        <v>5645.7900000000009</v>
      </c>
    </row>
    <row r="32" spans="1:9">
      <c r="A32" s="12">
        <v>2007</v>
      </c>
      <c r="B32" s="10">
        <f>4758.4438-102.11</f>
        <v>4656.3338000000003</v>
      </c>
      <c r="C32" s="10">
        <f>695.6536+102.11</f>
        <v>797.7636</v>
      </c>
      <c r="D32" s="10">
        <v>0</v>
      </c>
      <c r="E32" s="11">
        <v>166.21</v>
      </c>
      <c r="F32" s="10">
        <v>248.49</v>
      </c>
      <c r="G32" s="10">
        <v>11.92</v>
      </c>
      <c r="H32" s="10">
        <v>3.65</v>
      </c>
      <c r="I32" s="8">
        <f t="shared" si="0"/>
        <v>5884.3674000000001</v>
      </c>
    </row>
    <row r="33" spans="1:10">
      <c r="A33" s="12">
        <v>2008</v>
      </c>
      <c r="B33" s="15">
        <v>4853.2412463260853</v>
      </c>
      <c r="C33" s="15">
        <v>766.2611710000001</v>
      </c>
      <c r="D33" s="15">
        <v>0</v>
      </c>
      <c r="E33" s="14">
        <v>166.845202</v>
      </c>
      <c r="F33" s="15">
        <v>282.03997700000002</v>
      </c>
      <c r="G33" s="15">
        <v>11.825443999999999</v>
      </c>
      <c r="H33" s="15">
        <v>3.8249379999999999</v>
      </c>
      <c r="I33" s="8">
        <f t="shared" si="0"/>
        <v>6084.037978326086</v>
      </c>
    </row>
    <row r="34" spans="1:10" s="32" customFormat="1">
      <c r="A34" s="39" t="s">
        <v>14</v>
      </c>
      <c r="B34" s="40">
        <v>5152.3850499999999</v>
      </c>
      <c r="C34" s="40">
        <v>845.51540399999999</v>
      </c>
      <c r="D34" s="40">
        <v>0</v>
      </c>
      <c r="E34" s="41">
        <v>160.7551</v>
      </c>
      <c r="F34" s="40">
        <v>294.08685000000003</v>
      </c>
      <c r="G34" s="40">
        <v>11.992834999999999</v>
      </c>
      <c r="H34" s="40">
        <v>4.023771</v>
      </c>
      <c r="I34" s="42">
        <f t="shared" si="0"/>
        <v>6468.7590099999998</v>
      </c>
    </row>
    <row r="35" spans="1:10" s="32" customFormat="1">
      <c r="A35" s="33" t="s">
        <v>15</v>
      </c>
      <c r="B35" s="29">
        <v>2062.6441399999999</v>
      </c>
      <c r="C35" s="29">
        <v>85</v>
      </c>
      <c r="D35" s="29">
        <v>0</v>
      </c>
      <c r="E35" s="30">
        <v>254</v>
      </c>
      <c r="F35" s="29">
        <v>0</v>
      </c>
      <c r="G35" s="29">
        <v>1.847E-2</v>
      </c>
      <c r="H35" s="29">
        <v>0</v>
      </c>
      <c r="I35" s="31">
        <f t="shared" si="0"/>
        <v>2401.6626099999999</v>
      </c>
    </row>
    <row r="36" spans="1:10">
      <c r="A36" s="35" t="s">
        <v>22</v>
      </c>
      <c r="B36" s="36">
        <f>SUM(B34:B35)</f>
        <v>7215.0291899999993</v>
      </c>
      <c r="C36" s="36">
        <f t="shared" ref="C36:H36" si="1">SUM(C34:C35)</f>
        <v>930.51540399999999</v>
      </c>
      <c r="D36" s="36">
        <f t="shared" si="1"/>
        <v>0</v>
      </c>
      <c r="E36" s="37">
        <f t="shared" si="1"/>
        <v>414.75509999999997</v>
      </c>
      <c r="F36" s="36">
        <f t="shared" si="1"/>
        <v>294.08685000000003</v>
      </c>
      <c r="G36" s="36">
        <f t="shared" si="1"/>
        <v>12.011305</v>
      </c>
      <c r="H36" s="36">
        <f t="shared" si="1"/>
        <v>4.023771</v>
      </c>
      <c r="I36" s="38">
        <f t="shared" si="0"/>
        <v>8870.4216199999992</v>
      </c>
    </row>
    <row r="37" spans="1:10" s="32" customFormat="1">
      <c r="A37" s="33" t="s">
        <v>16</v>
      </c>
      <c r="B37" s="29">
        <v>5615.3349246234266</v>
      </c>
      <c r="C37" s="29">
        <v>872.7662039999999</v>
      </c>
      <c r="D37" s="29">
        <v>0</v>
      </c>
      <c r="E37" s="30">
        <v>165.89793900000001</v>
      </c>
      <c r="F37" s="29">
        <v>299.84744999999998</v>
      </c>
      <c r="G37" s="29">
        <v>13.971606</v>
      </c>
      <c r="H37" s="29">
        <v>4.3840769999999996</v>
      </c>
      <c r="I37" s="31">
        <f t="shared" si="0"/>
        <v>6972.2022006234265</v>
      </c>
    </row>
    <row r="38" spans="1:10" s="32" customFormat="1">
      <c r="A38" s="33" t="s">
        <v>17</v>
      </c>
      <c r="B38" s="29">
        <v>439.16724499999998</v>
      </c>
      <c r="C38" s="29">
        <v>15</v>
      </c>
      <c r="D38" s="29">
        <v>0</v>
      </c>
      <c r="E38" s="30">
        <v>146</v>
      </c>
      <c r="F38" s="29">
        <v>0</v>
      </c>
      <c r="G38" s="29">
        <v>5.3954000000000002E-2</v>
      </c>
      <c r="H38" s="29">
        <v>0</v>
      </c>
      <c r="I38" s="31">
        <f t="shared" si="0"/>
        <v>600.22119899999996</v>
      </c>
    </row>
    <row r="39" spans="1:10">
      <c r="A39" s="35" t="s">
        <v>23</v>
      </c>
      <c r="B39" s="36">
        <f>SUM(B37:B38)</f>
        <v>6054.5021696234262</v>
      </c>
      <c r="C39" s="36">
        <f t="shared" ref="C39:H39" si="2">SUM(C37:C38)</f>
        <v>887.7662039999999</v>
      </c>
      <c r="D39" s="36">
        <f t="shared" si="2"/>
        <v>0</v>
      </c>
      <c r="E39" s="37">
        <f t="shared" si="2"/>
        <v>311.89793900000001</v>
      </c>
      <c r="F39" s="36">
        <f t="shared" si="2"/>
        <v>299.84744999999998</v>
      </c>
      <c r="G39" s="36">
        <f t="shared" si="2"/>
        <v>14.025559999999999</v>
      </c>
      <c r="H39" s="36">
        <f t="shared" si="2"/>
        <v>4.3840769999999996</v>
      </c>
      <c r="I39" s="38">
        <f t="shared" si="0"/>
        <v>7572.4233996234261</v>
      </c>
    </row>
    <row r="40" spans="1:10" s="32" customFormat="1">
      <c r="A40" s="34" t="s">
        <v>21</v>
      </c>
      <c r="B40" s="29">
        <v>5608.3819800000001</v>
      </c>
      <c r="C40" s="29">
        <v>861.03602999999998</v>
      </c>
      <c r="D40" s="29">
        <v>0</v>
      </c>
      <c r="E40" s="30">
        <v>125.37032000000001</v>
      </c>
      <c r="F40" s="29">
        <v>299.28922</v>
      </c>
      <c r="G40" s="29">
        <f>13.99825-0.082946</f>
        <v>13.915304000000001</v>
      </c>
      <c r="H40" s="29">
        <v>4.4696300000000004</v>
      </c>
      <c r="I40" s="31">
        <f t="shared" si="0"/>
        <v>6912.4624839999997</v>
      </c>
    </row>
    <row r="41" spans="1:10" s="32" customFormat="1">
      <c r="A41" s="34" t="s">
        <v>20</v>
      </c>
      <c r="B41" s="29">
        <v>0</v>
      </c>
      <c r="C41" s="29">
        <v>0</v>
      </c>
      <c r="D41" s="29">
        <v>0</v>
      </c>
      <c r="E41" s="30">
        <v>0</v>
      </c>
      <c r="F41" s="29">
        <v>0</v>
      </c>
      <c r="G41" s="29">
        <v>8.2946000000000006E-2</v>
      </c>
      <c r="H41" s="29">
        <v>0</v>
      </c>
      <c r="I41" s="31">
        <f t="shared" ref="I41:I44" si="3">SUM(B41:H41)</f>
        <v>8.2946000000000006E-2</v>
      </c>
    </row>
    <row r="42" spans="1:10">
      <c r="A42" s="35" t="s">
        <v>24</v>
      </c>
      <c r="B42" s="36">
        <f>SUM(B40:B41)</f>
        <v>5608.3819800000001</v>
      </c>
      <c r="C42" s="36">
        <f t="shared" ref="C42:H42" si="4">SUM(C40:C41)</f>
        <v>861.03602999999998</v>
      </c>
      <c r="D42" s="36">
        <f t="shared" si="4"/>
        <v>0</v>
      </c>
      <c r="E42" s="37">
        <f t="shared" si="4"/>
        <v>125.37032000000001</v>
      </c>
      <c r="F42" s="36">
        <f t="shared" si="4"/>
        <v>299.28922</v>
      </c>
      <c r="G42" s="36">
        <f t="shared" si="4"/>
        <v>13.998250000000001</v>
      </c>
      <c r="H42" s="36">
        <f t="shared" si="4"/>
        <v>4.4696300000000004</v>
      </c>
      <c r="I42" s="38">
        <f t="shared" si="3"/>
        <v>6912.5454299999992</v>
      </c>
    </row>
    <row r="43" spans="1:10">
      <c r="A43" s="25" t="s">
        <v>18</v>
      </c>
      <c r="B43" s="20">
        <v>5689</v>
      </c>
      <c r="C43" s="20">
        <v>829</v>
      </c>
      <c r="D43" s="20">
        <v>0</v>
      </c>
      <c r="E43" s="21">
        <v>197.05500000000001</v>
      </c>
      <c r="F43" s="20">
        <v>299.39999999999998</v>
      </c>
      <c r="G43" s="20">
        <v>14.2</v>
      </c>
      <c r="H43" s="20">
        <v>4.4400000000000004</v>
      </c>
      <c r="I43" s="22">
        <f t="shared" si="3"/>
        <v>7033.0949999999993</v>
      </c>
      <c r="J43" s="19"/>
    </row>
    <row r="44" spans="1:10" ht="13.5" thickBot="1">
      <c r="A44" s="25" t="s">
        <v>19</v>
      </c>
      <c r="B44" s="20">
        <v>5983.28</v>
      </c>
      <c r="C44" s="20">
        <v>875.61</v>
      </c>
      <c r="D44" s="20">
        <v>0</v>
      </c>
      <c r="E44" s="21">
        <v>196.17</v>
      </c>
      <c r="F44" s="20">
        <v>299.39999999999998</v>
      </c>
      <c r="G44" s="20">
        <v>14.2</v>
      </c>
      <c r="H44" s="20">
        <v>4.4400000000000004</v>
      </c>
      <c r="I44" s="22">
        <f t="shared" si="3"/>
        <v>7373.0999999999985</v>
      </c>
      <c r="J44" s="19"/>
    </row>
    <row r="45" spans="1:10">
      <c r="A45" s="26" t="s">
        <v>6</v>
      </c>
      <c r="B45" s="27"/>
      <c r="C45" s="27"/>
      <c r="D45" s="27"/>
      <c r="E45" s="27"/>
      <c r="F45" s="27"/>
      <c r="G45" s="27"/>
      <c r="H45" s="27"/>
      <c r="I45" s="27"/>
    </row>
    <row r="46" spans="1:10" ht="26.25" customHeight="1">
      <c r="A46" s="64" t="s">
        <v>12</v>
      </c>
      <c r="B46" s="64"/>
      <c r="C46" s="64"/>
      <c r="D46" s="64"/>
      <c r="E46" s="64"/>
      <c r="F46" s="64"/>
      <c r="G46" s="64"/>
      <c r="H46" s="64"/>
      <c r="I46" s="64"/>
    </row>
    <row r="47" spans="1:10">
      <c r="A47" s="1"/>
    </row>
    <row r="48" spans="1:10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</sheetData>
  <mergeCells count="4">
    <mergeCell ref="A1:I1"/>
    <mergeCell ref="A2:I2"/>
    <mergeCell ref="A46:I46"/>
    <mergeCell ref="A3:I3"/>
  </mergeCells>
  <hyperlinks>
    <hyperlink ref="A3:I3" r:id="rId1" display="Click Here for Historical Funding FY 1951 - FY 2013 Request"/>
  </hyperlinks>
  <printOptions horizontalCentered="1"/>
  <pageMargins left="1" right="1" top="0.68" bottom="0.8" header="0.35" footer="0.6"/>
  <pageSetup scale="81" firstPageNumber="13" orientation="portrait" useFirstPageNumber="1" r:id="rId2"/>
  <headerFooter alignWithMargins="0">
    <oddFooter>&amp;C&amp;"Times New Roman,Regular"Summary Tables - &amp;P</oddFooter>
  </headerFooter>
  <ignoredErrors>
    <ignoredError sqref="I5:I24 I25:I33 B36:H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opLeftCell="A16" zoomScaleNormal="100" workbookViewId="0">
      <selection activeCell="I8" sqref="I8"/>
    </sheetView>
  </sheetViews>
  <sheetFormatPr defaultRowHeight="12.75"/>
  <cols>
    <col min="1" max="1" width="22.140625" style="13" customWidth="1"/>
    <col min="2" max="3" width="9.140625" style="1" customWidth="1"/>
    <col min="4" max="4" width="12.140625" style="1" customWidth="1"/>
    <col min="5" max="5" width="14" style="1" customWidth="1"/>
    <col min="6" max="6" width="12" style="1" customWidth="1"/>
    <col min="7" max="7" width="9" style="1" customWidth="1"/>
    <col min="8" max="8" width="9.42578125" style="1" bestFit="1" customWidth="1"/>
    <col min="9" max="9" width="11.28515625" style="1" bestFit="1" customWidth="1"/>
    <col min="10" max="10" width="4.5703125" style="1" bestFit="1" customWidth="1"/>
    <col min="11" max="16384" width="9.140625" style="1"/>
  </cols>
  <sheetData>
    <row r="1" spans="1:9" ht="18.75">
      <c r="A1" s="61" t="s">
        <v>10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2" t="s">
        <v>26</v>
      </c>
      <c r="B2" s="62"/>
      <c r="C2" s="62"/>
      <c r="D2" s="62"/>
      <c r="E2" s="62"/>
      <c r="F2" s="62"/>
      <c r="G2" s="62"/>
      <c r="H2" s="62"/>
      <c r="I2" s="62"/>
    </row>
    <row r="3" spans="1:9">
      <c r="A3" s="62"/>
      <c r="B3" s="62"/>
      <c r="C3" s="62"/>
      <c r="D3" s="62"/>
      <c r="E3" s="62"/>
      <c r="F3" s="62"/>
      <c r="G3" s="62"/>
      <c r="H3" s="62"/>
      <c r="I3" s="62"/>
    </row>
    <row r="4" spans="1:9" ht="14.25" customHeight="1" thickBot="1">
      <c r="A4" s="65" t="s">
        <v>27</v>
      </c>
      <c r="B4" s="65"/>
      <c r="C4" s="65"/>
      <c r="D4" s="65"/>
      <c r="E4" s="65"/>
      <c r="F4" s="65"/>
      <c r="G4" s="65"/>
      <c r="H4" s="65"/>
      <c r="I4" s="65"/>
    </row>
    <row r="5" spans="1:9" ht="56.25" customHeight="1">
      <c r="A5" s="2" t="s">
        <v>0</v>
      </c>
      <c r="B5" s="3" t="s">
        <v>1</v>
      </c>
      <c r="C5" s="3" t="s">
        <v>2</v>
      </c>
      <c r="D5" s="3" t="s">
        <v>11</v>
      </c>
      <c r="E5" s="3" t="s">
        <v>3</v>
      </c>
      <c r="F5" s="3" t="s">
        <v>4</v>
      </c>
      <c r="G5" s="3" t="s">
        <v>8</v>
      </c>
      <c r="H5" s="3" t="s">
        <v>9</v>
      </c>
      <c r="I5" s="4" t="s">
        <v>5</v>
      </c>
    </row>
    <row r="6" spans="1:9">
      <c r="A6" s="5">
        <v>1980</v>
      </c>
      <c r="B6" s="6">
        <v>2057.3526266185522</v>
      </c>
      <c r="C6" s="7">
        <v>196.82762046274675</v>
      </c>
      <c r="D6" s="7">
        <v>0</v>
      </c>
      <c r="E6" s="7">
        <v>0</v>
      </c>
      <c r="F6" s="7">
        <v>143.18312035661219</v>
      </c>
      <c r="G6" s="7">
        <v>0</v>
      </c>
      <c r="H6" s="7">
        <v>0</v>
      </c>
      <c r="I6" s="8">
        <v>2397.3633674379112</v>
      </c>
    </row>
    <row r="7" spans="1:9">
      <c r="A7" s="5">
        <v>1981</v>
      </c>
      <c r="B7" s="6">
        <v>2015.075526183575</v>
      </c>
      <c r="C7" s="7">
        <v>169.41948173913042</v>
      </c>
      <c r="D7" s="7">
        <v>0</v>
      </c>
      <c r="E7" s="7">
        <v>0</v>
      </c>
      <c r="F7" s="7">
        <v>132.50927033816424</v>
      </c>
      <c r="G7" s="7">
        <v>0</v>
      </c>
      <c r="H7" s="7">
        <v>0</v>
      </c>
      <c r="I7" s="8">
        <v>2317.0042782608693</v>
      </c>
    </row>
    <row r="8" spans="1:9">
      <c r="A8" s="5">
        <v>1982</v>
      </c>
      <c r="B8" s="6">
        <v>1905.7281294990053</v>
      </c>
      <c r="C8" s="7">
        <v>54.885147766323023</v>
      </c>
      <c r="D8" s="7">
        <v>0</v>
      </c>
      <c r="E8" s="7">
        <v>0</v>
      </c>
      <c r="F8" s="7">
        <v>132.34775908844276</v>
      </c>
      <c r="G8" s="7">
        <v>0</v>
      </c>
      <c r="H8" s="7">
        <v>0</v>
      </c>
      <c r="I8" s="8">
        <v>2092.9610363537709</v>
      </c>
    </row>
    <row r="9" spans="1:9">
      <c r="A9" s="5">
        <v>1983</v>
      </c>
      <c r="B9" s="6">
        <v>2032.7052106722106</v>
      </c>
      <c r="C9" s="7">
        <v>46.109282397782387</v>
      </c>
      <c r="D9" s="7">
        <v>0</v>
      </c>
      <c r="E9" s="7">
        <v>0</v>
      </c>
      <c r="F9" s="7">
        <v>131.82651663201662</v>
      </c>
      <c r="G9" s="7">
        <v>0</v>
      </c>
      <c r="H9" s="7">
        <v>0</v>
      </c>
      <c r="I9" s="8">
        <v>2210.6410097020093</v>
      </c>
    </row>
    <row r="10" spans="1:9">
      <c r="A10" s="5">
        <v>1984</v>
      </c>
      <c r="B10" s="6">
        <v>2278.6607901770794</v>
      </c>
      <c r="C10" s="7">
        <v>121.82770297360506</v>
      </c>
      <c r="D10" s="7">
        <v>0</v>
      </c>
      <c r="E10" s="7">
        <v>0</v>
      </c>
      <c r="F10" s="7">
        <v>128.19722251921146</v>
      </c>
      <c r="G10" s="7">
        <v>0</v>
      </c>
      <c r="H10" s="7">
        <v>0</v>
      </c>
      <c r="I10" s="8">
        <v>2528.6857156698957</v>
      </c>
    </row>
    <row r="11" spans="1:9">
      <c r="A11" s="5">
        <v>1985</v>
      </c>
      <c r="B11" s="6">
        <v>2519.859007443365</v>
      </c>
      <c r="C11" s="7">
        <v>169.71190809061486</v>
      </c>
      <c r="D11" s="7">
        <v>0</v>
      </c>
      <c r="E11" s="7">
        <v>0</v>
      </c>
      <c r="F11" s="7">
        <v>134.84221682847897</v>
      </c>
      <c r="G11" s="7">
        <v>0</v>
      </c>
      <c r="H11" s="7">
        <v>0</v>
      </c>
      <c r="I11" s="8">
        <v>2824.4131323624592</v>
      </c>
    </row>
    <row r="12" spans="1:9">
      <c r="A12" s="5">
        <v>1986</v>
      </c>
      <c r="B12" s="6">
        <v>2435.5335913332278</v>
      </c>
      <c r="C12" s="7">
        <v>167.95273794085085</v>
      </c>
      <c r="D12" s="7">
        <v>0</v>
      </c>
      <c r="E12" s="7">
        <v>0</v>
      </c>
      <c r="F12" s="7">
        <v>131.58382919500235</v>
      </c>
      <c r="G12" s="7">
        <v>0</v>
      </c>
      <c r="H12" s="7">
        <v>0</v>
      </c>
      <c r="I12" s="8">
        <v>2735.0701584690814</v>
      </c>
    </row>
    <row r="13" spans="1:9">
      <c r="A13" s="5">
        <v>1987</v>
      </c>
      <c r="B13" s="6">
        <v>2568.9668114602587</v>
      </c>
      <c r="C13" s="7">
        <v>196.03052372150339</v>
      </c>
      <c r="D13" s="7">
        <v>0</v>
      </c>
      <c r="E13" s="7">
        <v>0</v>
      </c>
      <c r="F13" s="7">
        <v>138.74137030191005</v>
      </c>
      <c r="G13" s="7">
        <v>0</v>
      </c>
      <c r="H13" s="7">
        <v>0</v>
      </c>
      <c r="I13" s="8">
        <v>2903.7387054836722</v>
      </c>
    </row>
    <row r="14" spans="1:9">
      <c r="A14" s="5">
        <v>1988</v>
      </c>
      <c r="B14" s="6">
        <v>2560.6747519402979</v>
      </c>
      <c r="C14" s="7">
        <v>271.03781522388056</v>
      </c>
      <c r="D14" s="7">
        <v>0</v>
      </c>
      <c r="E14" s="7">
        <v>0</v>
      </c>
      <c r="F14" s="7">
        <v>146.01271820895519</v>
      </c>
      <c r="G14" s="7">
        <v>0</v>
      </c>
      <c r="H14" s="7">
        <v>0</v>
      </c>
      <c r="I14" s="8">
        <v>2977.7252853731334</v>
      </c>
    </row>
    <row r="15" spans="1:9">
      <c r="A15" s="5">
        <v>1989</v>
      </c>
      <c r="B15" s="6">
        <v>2663.4140264367811</v>
      </c>
      <c r="C15" s="7">
        <v>322.92978994252871</v>
      </c>
      <c r="D15" s="7">
        <v>0</v>
      </c>
      <c r="E15" s="7">
        <v>0</v>
      </c>
      <c r="F15" s="7">
        <v>151.90724885057472</v>
      </c>
      <c r="G15" s="7">
        <v>0</v>
      </c>
      <c r="H15" s="7">
        <v>0</v>
      </c>
      <c r="I15" s="8">
        <v>3138.2510652298847</v>
      </c>
    </row>
    <row r="16" spans="1:9">
      <c r="A16" s="5">
        <v>1990</v>
      </c>
      <c r="B16" s="6">
        <v>2723.0556405210637</v>
      </c>
      <c r="C16" s="7">
        <v>369.81505764966732</v>
      </c>
      <c r="D16" s="7">
        <v>0.65646313747228369</v>
      </c>
      <c r="E16" s="7">
        <v>0</v>
      </c>
      <c r="F16" s="7">
        <v>154.6476277716186</v>
      </c>
      <c r="G16" s="7">
        <v>3.7365432372505532</v>
      </c>
      <c r="H16" s="7">
        <v>0</v>
      </c>
      <c r="I16" s="8">
        <v>3251.9113323170723</v>
      </c>
    </row>
    <row r="17" spans="1:9">
      <c r="A17" s="5">
        <v>1991</v>
      </c>
      <c r="B17" s="6">
        <v>2889.2404624833107</v>
      </c>
      <c r="C17" s="7">
        <v>513.23877917222956</v>
      </c>
      <c r="D17" s="7">
        <v>60.336189319092114</v>
      </c>
      <c r="E17" s="7">
        <v>0</v>
      </c>
      <c r="F17" s="7">
        <v>156.52709612817085</v>
      </c>
      <c r="G17" s="7">
        <v>4.4611575433911872</v>
      </c>
      <c r="H17" s="7">
        <v>0</v>
      </c>
      <c r="I17" s="8">
        <v>3623.8036846461946</v>
      </c>
    </row>
    <row r="18" spans="1:9">
      <c r="A18" s="5">
        <v>1992</v>
      </c>
      <c r="B18" s="6">
        <v>2924.4828811971374</v>
      </c>
      <c r="C18" s="7">
        <v>692.41973480806769</v>
      </c>
      <c r="D18" s="7">
        <v>50.270551984385172</v>
      </c>
      <c r="E18" s="7">
        <v>0</v>
      </c>
      <c r="F18" s="7">
        <v>165.76954144437215</v>
      </c>
      <c r="G18" s="7">
        <v>5.8128528301886799</v>
      </c>
      <c r="H18" s="7">
        <v>0</v>
      </c>
      <c r="I18" s="8">
        <v>3838.7555622641512</v>
      </c>
    </row>
    <row r="19" spans="1:9">
      <c r="A19" s="5">
        <v>1993</v>
      </c>
      <c r="B19" s="6">
        <v>3017.6227079195314</v>
      </c>
      <c r="C19" s="7">
        <v>744.79751285968928</v>
      </c>
      <c r="D19" s="7">
        <v>73.370362617774376</v>
      </c>
      <c r="E19" s="7">
        <v>50.241754519989811</v>
      </c>
      <c r="F19" s="7">
        <v>163.4486524064171</v>
      </c>
      <c r="G19" s="7">
        <v>5.4370809778456826</v>
      </c>
      <c r="H19" s="7">
        <v>0</v>
      </c>
      <c r="I19" s="8">
        <v>4054.9180713012474</v>
      </c>
    </row>
    <row r="20" spans="1:9">
      <c r="A20" s="5">
        <v>1994</v>
      </c>
      <c r="B20" s="6">
        <v>3131.4088768079796</v>
      </c>
      <c r="C20" s="7">
        <v>821.76311795511208</v>
      </c>
      <c r="D20" s="7">
        <v>152.17910399002488</v>
      </c>
      <c r="E20" s="7">
        <v>24.612472069825429</v>
      </c>
      <c r="F20" s="7">
        <v>178.33680548628425</v>
      </c>
      <c r="G20" s="7">
        <v>5.6538067331670812</v>
      </c>
      <c r="H20" s="7">
        <v>0</v>
      </c>
      <c r="I20" s="8">
        <v>4313.9541830423932</v>
      </c>
    </row>
    <row r="21" spans="1:9">
      <c r="A21" s="5">
        <v>1995</v>
      </c>
      <c r="B21" s="6">
        <v>3226.3605474969472</v>
      </c>
      <c r="C21" s="7">
        <v>865.2984322344322</v>
      </c>
      <c r="D21" s="7">
        <v>166.10482979242977</v>
      </c>
      <c r="E21" s="7">
        <v>178.18461538461537</v>
      </c>
      <c r="F21" s="7">
        <v>182.44690451770452</v>
      </c>
      <c r="G21" s="7">
        <v>6.3071697191697185</v>
      </c>
      <c r="H21" s="7">
        <v>0</v>
      </c>
      <c r="I21" s="8">
        <v>4624.702499145299</v>
      </c>
    </row>
    <row r="22" spans="1:9">
      <c r="A22" s="5">
        <v>1996</v>
      </c>
      <c r="B22" s="6">
        <v>3229.5840941542883</v>
      </c>
      <c r="C22" s="7">
        <v>834.04967680881634</v>
      </c>
      <c r="D22" s="7">
        <v>98.358206516530913</v>
      </c>
      <c r="E22" s="7">
        <v>97.117872544321997</v>
      </c>
      <c r="F22" s="7">
        <v>183.82470915189268</v>
      </c>
      <c r="G22" s="7">
        <v>5.5149077623382849</v>
      </c>
      <c r="H22" s="7">
        <v>0</v>
      </c>
      <c r="I22" s="8">
        <v>4448.4494669381893</v>
      </c>
    </row>
    <row r="23" spans="1:9">
      <c r="A23" s="5">
        <v>1997</v>
      </c>
      <c r="B23" s="6">
        <v>3315.6642272406489</v>
      </c>
      <c r="C23" s="7">
        <v>843.43442484121385</v>
      </c>
      <c r="D23" s="7">
        <v>40.895276405551634</v>
      </c>
      <c r="E23" s="7">
        <v>103.7094401317337</v>
      </c>
      <c r="F23" s="7">
        <v>182.91168430957424</v>
      </c>
      <c r="G23" s="7">
        <v>7.2608868501529056</v>
      </c>
      <c r="H23" s="7">
        <v>0</v>
      </c>
      <c r="I23" s="8">
        <v>4493.8759397788754</v>
      </c>
    </row>
    <row r="24" spans="1:9">
      <c r="A24" s="5">
        <v>1998</v>
      </c>
      <c r="B24" s="6">
        <v>3460.6383765389082</v>
      </c>
      <c r="C24" s="7">
        <v>851.71283832752613</v>
      </c>
      <c r="D24" s="7">
        <v>0</v>
      </c>
      <c r="E24" s="7">
        <v>105.20114889663182</v>
      </c>
      <c r="F24" s="7">
        <v>184.21567828106851</v>
      </c>
      <c r="G24" s="7">
        <v>6.4541737514518003</v>
      </c>
      <c r="H24" s="7">
        <v>0</v>
      </c>
      <c r="I24" s="8">
        <v>4608.2222157955866</v>
      </c>
    </row>
    <row r="25" spans="1:9">
      <c r="A25" s="5">
        <v>1999</v>
      </c>
      <c r="B25" s="6">
        <v>3745.9724731774413</v>
      </c>
      <c r="C25" s="7">
        <v>879.50978450252171</v>
      </c>
      <c r="D25" s="7">
        <v>0</v>
      </c>
      <c r="E25" s="7">
        <v>75.281672397982561</v>
      </c>
      <c r="F25" s="7">
        <v>191.28089867033472</v>
      </c>
      <c r="G25" s="7">
        <v>7.1823269142595132</v>
      </c>
      <c r="H25" s="7">
        <v>0</v>
      </c>
      <c r="I25" s="8">
        <v>4899.2271556625392</v>
      </c>
    </row>
    <row r="26" spans="1:9">
      <c r="A26" s="5">
        <v>2000</v>
      </c>
      <c r="B26" s="6">
        <v>3879.2006438125204</v>
      </c>
      <c r="C26" s="7">
        <v>889.87563897943119</v>
      </c>
      <c r="D26" s="7">
        <v>0</v>
      </c>
      <c r="E26" s="7">
        <v>136.68764752163648</v>
      </c>
      <c r="F26" s="7">
        <v>194.33078116218948</v>
      </c>
      <c r="G26" s="7">
        <v>7.2900078678206119</v>
      </c>
      <c r="H26" s="7">
        <v>0</v>
      </c>
      <c r="I26" s="8">
        <v>5107.3847193435986</v>
      </c>
    </row>
    <row r="27" spans="1:9">
      <c r="A27" s="5">
        <v>2001</v>
      </c>
      <c r="B27" s="6">
        <v>4289.2574785855477</v>
      </c>
      <c r="C27" s="7">
        <v>1011.7015638040851</v>
      </c>
      <c r="D27" s="7">
        <v>0</v>
      </c>
      <c r="E27" s="7">
        <v>151.66238524050075</v>
      </c>
      <c r="F27" s="7">
        <v>211.55656270590819</v>
      </c>
      <c r="G27" s="7">
        <v>8.3691587963979792</v>
      </c>
      <c r="H27" s="7">
        <v>0</v>
      </c>
      <c r="I27" s="8">
        <v>5672.5471491324397</v>
      </c>
    </row>
    <row r="28" spans="1:9">
      <c r="A28" s="5">
        <v>2002</v>
      </c>
      <c r="B28" s="6">
        <v>4524.1616657664463</v>
      </c>
      <c r="C28" s="7">
        <v>1083.6432991249865</v>
      </c>
      <c r="D28" s="7">
        <v>0</v>
      </c>
      <c r="E28" s="7">
        <v>144.32145403478447</v>
      </c>
      <c r="F28" s="7">
        <v>212.60983688019877</v>
      </c>
      <c r="G28" s="7">
        <v>8.3827805984660255</v>
      </c>
      <c r="H28" s="7">
        <v>0</v>
      </c>
      <c r="I28" s="8">
        <v>5973.1190364048834</v>
      </c>
    </row>
    <row r="29" spans="1:9">
      <c r="A29" s="5">
        <v>2003</v>
      </c>
      <c r="B29" s="6">
        <v>4971.2479631590086</v>
      </c>
      <c r="C29" s="7">
        <v>1146.2820410755874</v>
      </c>
      <c r="D29" s="7">
        <v>0</v>
      </c>
      <c r="E29" s="7">
        <v>219.51359940715645</v>
      </c>
      <c r="F29" s="7">
        <v>232.2530637306796</v>
      </c>
      <c r="G29" s="7">
        <v>10.667308913825956</v>
      </c>
      <c r="H29" s="7">
        <v>3.5312470887147995</v>
      </c>
      <c r="I29" s="8">
        <v>6583.4952233749718</v>
      </c>
    </row>
    <row r="30" spans="1:9">
      <c r="A30" s="5">
        <v>2004</v>
      </c>
      <c r="B30" s="6">
        <v>5134.2760846670108</v>
      </c>
      <c r="C30" s="7">
        <v>1129.0207743933918</v>
      </c>
      <c r="D30" s="7">
        <v>0</v>
      </c>
      <c r="E30" s="7">
        <v>219.99222715539491</v>
      </c>
      <c r="F30" s="7">
        <v>261.79983892617446</v>
      </c>
      <c r="G30" s="7">
        <v>11.324887971089312</v>
      </c>
      <c r="H30" s="7">
        <v>2.6548311822405779</v>
      </c>
      <c r="I30" s="8">
        <v>6759.0686442953029</v>
      </c>
    </row>
    <row r="31" spans="1:9">
      <c r="A31" s="5">
        <v>2005</v>
      </c>
      <c r="B31" s="6">
        <v>4904.7685239999992</v>
      </c>
      <c r="C31" s="7">
        <v>976.98802799999987</v>
      </c>
      <c r="D31" s="7">
        <v>0</v>
      </c>
      <c r="E31" s="7">
        <v>191.26514799999995</v>
      </c>
      <c r="F31" s="7">
        <v>258.79978999999997</v>
      </c>
      <c r="G31" s="7">
        <v>11.778893999999999</v>
      </c>
      <c r="H31" s="7">
        <v>4.2274299999999991</v>
      </c>
      <c r="I31" s="8">
        <v>6347.8278139999993</v>
      </c>
    </row>
    <row r="32" spans="1:9">
      <c r="A32" s="5">
        <v>2006</v>
      </c>
      <c r="B32" s="6">
        <v>4873.658555125724</v>
      </c>
      <c r="C32" s="7">
        <v>894.39026692456468</v>
      </c>
      <c r="D32" s="7">
        <v>0</v>
      </c>
      <c r="E32" s="7">
        <v>261.89433462282398</v>
      </c>
      <c r="F32" s="7">
        <v>276.73587234042549</v>
      </c>
      <c r="G32" s="7">
        <v>12.847731141199224</v>
      </c>
      <c r="H32" s="7">
        <v>4.4132572533849119</v>
      </c>
      <c r="I32" s="8">
        <v>6323.9400174081238</v>
      </c>
    </row>
    <row r="33" spans="1:11">
      <c r="A33" s="12">
        <v>2007</v>
      </c>
      <c r="B33" s="6">
        <v>5065.7202772496712</v>
      </c>
      <c r="C33" s="7">
        <v>867.9032514747322</v>
      </c>
      <c r="D33" s="7">
        <v>0</v>
      </c>
      <c r="E33" s="7">
        <v>180.82324065376667</v>
      </c>
      <c r="F33" s="7">
        <v>270.33732669547248</v>
      </c>
      <c r="G33" s="7">
        <v>12.968010520383242</v>
      </c>
      <c r="H33" s="7">
        <v>3.970909261694533</v>
      </c>
      <c r="I33" s="8">
        <v>6401.7230158557204</v>
      </c>
    </row>
    <row r="34" spans="1:11">
      <c r="A34" s="16">
        <v>2008</v>
      </c>
      <c r="B34" s="6">
        <v>5160.2166634488858</v>
      </c>
      <c r="C34" s="7">
        <v>814.72843867823383</v>
      </c>
      <c r="D34" s="7">
        <v>0</v>
      </c>
      <c r="E34" s="7">
        <v>177.3984328985587</v>
      </c>
      <c r="F34" s="7">
        <v>299.87946512567703</v>
      </c>
      <c r="G34" s="7">
        <v>12.573422602405213</v>
      </c>
      <c r="H34" s="7">
        <v>4.0668715611860824</v>
      </c>
      <c r="I34" s="8">
        <v>6468.8632943149478</v>
      </c>
      <c r="K34" s="23" t="s">
        <v>7</v>
      </c>
    </row>
    <row r="35" spans="1:11">
      <c r="A35" s="48" t="s">
        <v>14</v>
      </c>
      <c r="B35" s="49">
        <v>5400.4455791040718</v>
      </c>
      <c r="C35" s="50">
        <v>886.22257096180988</v>
      </c>
      <c r="D35" s="50">
        <v>0</v>
      </c>
      <c r="E35" s="50">
        <v>168.49462155656107</v>
      </c>
      <c r="F35" s="50">
        <v>308.2456015113122</v>
      </c>
      <c r="G35" s="50">
        <v>12.570227599095022</v>
      </c>
      <c r="H35" s="50">
        <v>4.2174946354751128</v>
      </c>
      <c r="I35" s="42">
        <v>6780.1960953683247</v>
      </c>
    </row>
    <row r="36" spans="1:11">
      <c r="A36" s="45" t="s">
        <v>15</v>
      </c>
      <c r="B36" s="43">
        <v>2161.9497221248866</v>
      </c>
      <c r="C36" s="44">
        <v>89.092307692307685</v>
      </c>
      <c r="D36" s="44">
        <v>0</v>
      </c>
      <c r="E36" s="44">
        <v>266.22877828054294</v>
      </c>
      <c r="F36" s="44">
        <v>0</v>
      </c>
      <c r="G36" s="44">
        <v>1.9359234389140272E-2</v>
      </c>
      <c r="H36" s="44">
        <v>0</v>
      </c>
      <c r="I36" s="31">
        <v>2517.2901673321262</v>
      </c>
    </row>
    <row r="37" spans="1:11">
      <c r="A37" s="16" t="s">
        <v>22</v>
      </c>
      <c r="B37" s="6">
        <v>7562.3953012289576</v>
      </c>
      <c r="C37" s="7">
        <v>975.31487865411759</v>
      </c>
      <c r="D37" s="7">
        <v>0</v>
      </c>
      <c r="E37" s="7">
        <v>434.72339983710401</v>
      </c>
      <c r="F37" s="7">
        <v>308.2456015113122</v>
      </c>
      <c r="G37" s="7">
        <v>12.589586833484162</v>
      </c>
      <c r="H37" s="7">
        <v>4.2174946354751128</v>
      </c>
      <c r="I37" s="8">
        <v>9297.4862627004513</v>
      </c>
    </row>
    <row r="38" spans="1:11" s="32" customFormat="1">
      <c r="A38" s="39" t="s">
        <v>16</v>
      </c>
      <c r="B38" s="51">
        <v>5831.8516048232177</v>
      </c>
      <c r="C38" s="52">
        <v>906.41841595480616</v>
      </c>
      <c r="D38" s="52">
        <v>0</v>
      </c>
      <c r="E38" s="52">
        <v>172.29464934522954</v>
      </c>
      <c r="F38" s="52">
        <v>311.40899981169292</v>
      </c>
      <c r="G38" s="52">
        <v>14.510324667503586</v>
      </c>
      <c r="H38" s="52">
        <v>4.5531187064203724</v>
      </c>
      <c r="I38" s="42">
        <v>7241.0371133088702</v>
      </c>
    </row>
    <row r="39" spans="1:11" s="32" customFormat="1">
      <c r="A39" s="33" t="s">
        <v>17</v>
      </c>
      <c r="B39" s="46">
        <v>456.10070225878763</v>
      </c>
      <c r="C39" s="47">
        <v>15.578371592539455</v>
      </c>
      <c r="D39" s="47">
        <v>0</v>
      </c>
      <c r="E39" s="47">
        <v>151.62948350071736</v>
      </c>
      <c r="F39" s="47">
        <v>0</v>
      </c>
      <c r="G39" s="47">
        <v>5.6034364060258246E-2</v>
      </c>
      <c r="H39" s="47">
        <v>0</v>
      </c>
      <c r="I39" s="31">
        <v>623.36459171610466</v>
      </c>
    </row>
    <row r="40" spans="1:11">
      <c r="A40" s="35" t="s">
        <v>23</v>
      </c>
      <c r="B40" s="53">
        <v>6287.9523070820051</v>
      </c>
      <c r="C40" s="54">
        <v>921.99678754734566</v>
      </c>
      <c r="D40" s="54">
        <v>0</v>
      </c>
      <c r="E40" s="54">
        <v>323.92413284594693</v>
      </c>
      <c r="F40" s="54">
        <v>311.40899981169292</v>
      </c>
      <c r="G40" s="54">
        <v>14.566359031563843</v>
      </c>
      <c r="H40" s="54">
        <v>4.5531187064203724</v>
      </c>
      <c r="I40" s="38">
        <v>7864.4017050249749</v>
      </c>
    </row>
    <row r="41" spans="1:11" s="32" customFormat="1">
      <c r="A41" s="55" t="s">
        <v>21</v>
      </c>
      <c r="B41" s="51">
        <v>5711.9486539183954</v>
      </c>
      <c r="C41" s="52">
        <v>876.93627325536397</v>
      </c>
      <c r="D41" s="52">
        <v>0</v>
      </c>
      <c r="E41" s="52">
        <v>127.68545957087582</v>
      </c>
      <c r="F41" s="52">
        <v>304.81601706296163</v>
      </c>
      <c r="G41" s="52">
        <v>14.172269691171296</v>
      </c>
      <c r="H41" s="52">
        <v>4.5521680144213859</v>
      </c>
      <c r="I41" s="42">
        <v>7040.1108415131894</v>
      </c>
    </row>
    <row r="42" spans="1:11" s="32" customFormat="1">
      <c r="A42" s="34" t="s">
        <v>20</v>
      </c>
      <c r="B42" s="46">
        <v>0</v>
      </c>
      <c r="C42" s="47">
        <v>0</v>
      </c>
      <c r="D42" s="47">
        <v>0</v>
      </c>
      <c r="E42" s="47">
        <v>0</v>
      </c>
      <c r="F42" s="47">
        <v>0</v>
      </c>
      <c r="G42" s="47">
        <v>8.4477714737952861E-2</v>
      </c>
      <c r="H42" s="47">
        <v>0</v>
      </c>
      <c r="I42" s="31">
        <v>8.4477714737952861E-2</v>
      </c>
    </row>
    <row r="43" spans="1:11">
      <c r="A43" s="56" t="s">
        <v>24</v>
      </c>
      <c r="B43" s="53">
        <v>5711.9486539183954</v>
      </c>
      <c r="C43" s="54">
        <v>876.93627325536397</v>
      </c>
      <c r="D43" s="54">
        <v>0</v>
      </c>
      <c r="E43" s="54">
        <v>127.68545957087582</v>
      </c>
      <c r="F43" s="54">
        <v>304.81601706296163</v>
      </c>
      <c r="G43" s="54">
        <v>14.25674740590925</v>
      </c>
      <c r="H43" s="54">
        <v>4.5521680144213859</v>
      </c>
      <c r="I43" s="38">
        <v>7040.1953192279261</v>
      </c>
    </row>
    <row r="44" spans="1:11">
      <c r="A44" s="25" t="s">
        <v>18</v>
      </c>
      <c r="B44" s="17">
        <v>5689</v>
      </c>
      <c r="C44" s="18">
        <v>829</v>
      </c>
      <c r="D44" s="18">
        <v>0</v>
      </c>
      <c r="E44" s="18">
        <v>197.05500000000001</v>
      </c>
      <c r="F44" s="18">
        <v>299.39999999999998</v>
      </c>
      <c r="G44" s="18">
        <v>14.2</v>
      </c>
      <c r="H44" s="18">
        <v>4.4400000000000004</v>
      </c>
      <c r="I44" s="28">
        <v>7033.0949999999993</v>
      </c>
    </row>
    <row r="45" spans="1:11" ht="13.5" thickBot="1">
      <c r="A45" s="57" t="s">
        <v>19</v>
      </c>
      <c r="B45" s="58">
        <v>5885.7099507389157</v>
      </c>
      <c r="C45" s="59">
        <v>861.33132495328687</v>
      </c>
      <c r="D45" s="59">
        <v>0</v>
      </c>
      <c r="E45" s="59">
        <v>192.97103278410054</v>
      </c>
      <c r="F45" s="59">
        <v>294.51764905724474</v>
      </c>
      <c r="G45" s="59">
        <v>13.968438933242735</v>
      </c>
      <c r="H45" s="59">
        <v>4.3675963988449125</v>
      </c>
      <c r="I45" s="60">
        <v>7252.8659928656343</v>
      </c>
    </row>
    <row r="46" spans="1:11">
      <c r="A46" s="66" t="s">
        <v>6</v>
      </c>
      <c r="B46" s="66"/>
      <c r="C46" s="66"/>
      <c r="D46" s="66"/>
      <c r="E46" s="66"/>
      <c r="F46" s="66"/>
      <c r="G46" s="66"/>
      <c r="H46" s="66"/>
      <c r="I46" s="66"/>
    </row>
    <row r="47" spans="1:11" ht="24" customHeight="1">
      <c r="A47" s="67" t="s">
        <v>13</v>
      </c>
      <c r="B47" s="64"/>
      <c r="C47" s="64"/>
      <c r="D47" s="64"/>
      <c r="E47" s="64"/>
      <c r="F47" s="64"/>
      <c r="G47" s="64"/>
      <c r="H47" s="64"/>
      <c r="I47" s="64"/>
    </row>
    <row r="49" spans="9:10">
      <c r="I49" s="19" t="s">
        <v>7</v>
      </c>
    </row>
    <row r="50" spans="9:10">
      <c r="J50" s="24" t="s">
        <v>7</v>
      </c>
    </row>
    <row r="51" spans="9:10">
      <c r="I51" s="19" t="s">
        <v>7</v>
      </c>
    </row>
  </sheetData>
  <mergeCells count="5">
    <mergeCell ref="A1:I1"/>
    <mergeCell ref="A2:I3"/>
    <mergeCell ref="A46:I46"/>
    <mergeCell ref="A47:I47"/>
    <mergeCell ref="A4:I4"/>
  </mergeCells>
  <hyperlinks>
    <hyperlink ref="A4:I4" r:id="rId1" display="Click Here for Historical Funding FY 1951 - FY 2013 Request"/>
  </hyperlinks>
  <printOptions horizontalCentered="1"/>
  <pageMargins left="1" right="1" top="0.69" bottom="0.8" header="0.39" footer="0.6"/>
  <pageSetup scale="78" firstPageNumber="22" orientation="portrait" r:id="rId2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NSF Hist 1980 - Current $</vt:lpstr>
      <vt:lpstr>NSF Hist 1980- Constant FY12 $ </vt:lpstr>
      <vt:lpstr>'NSF Hist 1980 - Current $'!Print_Area</vt:lpstr>
      <vt:lpstr>'NSF Hist 1980- Constant FY12 $ 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tjones</cp:lastModifiedBy>
  <cp:lastPrinted>2012-01-31T20:16:06Z</cp:lastPrinted>
  <dcterms:created xsi:type="dcterms:W3CDTF">2007-01-23T12:11:10Z</dcterms:created>
  <dcterms:modified xsi:type="dcterms:W3CDTF">2012-02-08T14:40:55Z</dcterms:modified>
</cp:coreProperties>
</file>