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600" yWindow="885" windowWidth="24795" windowHeight="12780"/>
  </bookViews>
  <sheets>
    <sheet name="IA Subactivity Funding graph" sheetId="1" r:id="rId1"/>
    <sheet name="IA funding data table" sheetId="2" r:id="rId2"/>
  </sheets>
  <calcPr calcId="125725"/>
</workbook>
</file>

<file path=xl/calcChain.xml><?xml version="1.0" encoding="utf-8"?>
<calcChain xmlns="http://schemas.openxmlformats.org/spreadsheetml/2006/main">
  <c r="K5" i="2"/>
  <c r="J5"/>
  <c r="C5"/>
  <c r="I4"/>
  <c r="I5" s="1"/>
  <c r="F4"/>
  <c r="F5" s="1"/>
  <c r="E4"/>
  <c r="E5" s="1"/>
  <c r="D4"/>
  <c r="D5" s="1"/>
  <c r="B4"/>
  <c r="B5" s="1"/>
  <c r="H3"/>
  <c r="G3"/>
  <c r="G4" l="1"/>
  <c r="G5" s="1"/>
  <c r="H4"/>
  <c r="H5" s="1"/>
</calcChain>
</file>

<file path=xl/sharedStrings.xml><?xml version="1.0" encoding="utf-8"?>
<sst xmlns="http://schemas.openxmlformats.org/spreadsheetml/2006/main" count="17" uniqueCount="15">
  <si>
    <t>FY04</t>
  </si>
  <si>
    <t>FY05</t>
  </si>
  <si>
    <t>FY06</t>
  </si>
  <si>
    <t>FY07</t>
  </si>
  <si>
    <t>FY08</t>
  </si>
  <si>
    <t>FY09</t>
  </si>
  <si>
    <t>FY10</t>
  </si>
  <si>
    <t>FY11</t>
  </si>
  <si>
    <t>FY12</t>
  </si>
  <si>
    <t>FY13</t>
  </si>
  <si>
    <t>EPSCoR</t>
  </si>
  <si>
    <t>Other Integrative Activities</t>
  </si>
  <si>
    <t xml:space="preserve"> </t>
  </si>
  <si>
    <t>Total</t>
  </si>
  <si>
    <t>Funding table to accompany IA Subactivity Funding graph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</si>
</sst>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;\-#,##0.00;&quot;-&quot;??"/>
    <numFmt numFmtId="165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0" xfId="1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0" fillId="0" borderId="0" xfId="0" applyBorder="1"/>
    <xf numFmtId="2" fontId="0" fillId="0" borderId="0" xfId="0" applyNumberFormat="1"/>
    <xf numFmtId="0" fontId="4" fillId="0" borderId="0" xfId="0" applyFon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Fill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2" fontId="0" fillId="0" borderId="0" xfId="0" applyNumberFormat="1" applyBorder="1"/>
    <xf numFmtId="38" fontId="0" fillId="0" borderId="1" xfId="0" applyNumberFormat="1" applyBorder="1"/>
    <xf numFmtId="8" fontId="0" fillId="0" borderId="0" xfId="0" applyNumberFormat="1" applyBorder="1"/>
    <xf numFmtId="38" fontId="0" fillId="0" borderId="0" xfId="0" applyNumberFormat="1" applyBorder="1"/>
    <xf numFmtId="165" fontId="0" fillId="0" borderId="0" xfId="0" applyNumberFormat="1" applyBorder="1"/>
    <xf numFmtId="8" fontId="4" fillId="0" borderId="0" xfId="0" applyNumberFormat="1" applyFont="1" applyBorder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38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IA Subactivity 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28953294861514595"/>
          <c:y val="2.7137628923145194E-3"/>
        </c:manualLayout>
      </c:layout>
    </c:title>
    <c:plotArea>
      <c:layout>
        <c:manualLayout>
          <c:layoutTarget val="inner"/>
          <c:xMode val="edge"/>
          <c:yMode val="edge"/>
          <c:x val="7.4678620097362675E-2"/>
          <c:y val="0.15019333850874289"/>
          <c:w val="0.69289722192797654"/>
          <c:h val="0.61792033786145062"/>
        </c:manualLayout>
      </c:layout>
      <c:lineChart>
        <c:grouping val="standard"/>
        <c:ser>
          <c:idx val="0"/>
          <c:order val="0"/>
          <c:tx>
            <c:strRef>
              <c:f>'IA funding data table'!$A$3</c:f>
              <c:strCache>
                <c:ptCount val="1"/>
                <c:pt idx="0">
                  <c:v>EPSCoR</c:v>
                </c:pt>
              </c:strCache>
            </c:strRef>
          </c:tx>
          <c:spPr>
            <a:ln w="12700"/>
          </c:spPr>
          <c:cat>
            <c:strRef>
              <c:f>'IA funding data table'!$B$2:$K$2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'IA funding data table'!$B$3:$K$3</c:f>
              <c:numCache>
                <c:formatCode>General</c:formatCode>
                <c:ptCount val="10"/>
                <c:pt idx="0">
                  <c:v>94.24</c:v>
                </c:pt>
                <c:pt idx="1">
                  <c:v>93.35</c:v>
                </c:pt>
                <c:pt idx="2">
                  <c:v>98.22</c:v>
                </c:pt>
                <c:pt idx="3">
                  <c:v>102.11</c:v>
                </c:pt>
                <c:pt idx="4">
                  <c:v>120</c:v>
                </c:pt>
                <c:pt idx="5">
                  <c:v>163</c:v>
                </c:pt>
                <c:pt idx="6">
                  <c:v>167.11</c:v>
                </c:pt>
                <c:pt idx="7">
                  <c:v>146.82038900000001</c:v>
                </c:pt>
                <c:pt idx="8">
                  <c:v>150.9</c:v>
                </c:pt>
                <c:pt idx="9">
                  <c:v>158.19</c:v>
                </c:pt>
              </c:numCache>
            </c:numRef>
          </c:val>
        </c:ser>
        <c:ser>
          <c:idx val="1"/>
          <c:order val="1"/>
          <c:tx>
            <c:strRef>
              <c:f>'IA funding data table'!$A$4</c:f>
              <c:strCache>
                <c:ptCount val="1"/>
                <c:pt idx="0">
                  <c:v>Other Integrative Activities</c:v>
                </c:pt>
              </c:strCache>
            </c:strRef>
          </c:tx>
          <c:spPr>
            <a:ln w="12700"/>
          </c:spPr>
          <c:cat>
            <c:strRef>
              <c:f>'IA funding data table'!$B$2:$K$2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'IA funding data table'!$B$4:$K$4</c:f>
              <c:numCache>
                <c:formatCode>General</c:formatCode>
                <c:ptCount val="10"/>
                <c:pt idx="0">
                  <c:v>163.52000000000001</c:v>
                </c:pt>
                <c:pt idx="1">
                  <c:v>130.91999999999999</c:v>
                </c:pt>
                <c:pt idx="2">
                  <c:v>135.08000000000001</c:v>
                </c:pt>
                <c:pt idx="3">
                  <c:v>117.33999999999999</c:v>
                </c:pt>
                <c:pt idx="4">
                  <c:v>94.47999999999999</c:v>
                </c:pt>
                <c:pt idx="5">
                  <c:v>208.43</c:v>
                </c:pt>
                <c:pt idx="6">
                  <c:v>527.92999999999995</c:v>
                </c:pt>
                <c:pt idx="7">
                  <c:v>112.77961100000002</c:v>
                </c:pt>
                <c:pt idx="8">
                  <c:v>198.69000000000003</c:v>
                </c:pt>
                <c:pt idx="9">
                  <c:v>273.33000000000004</c:v>
                </c:pt>
              </c:numCache>
            </c:numRef>
          </c:val>
        </c:ser>
        <c:marker val="1"/>
        <c:axId val="109610112"/>
        <c:axId val="109617152"/>
      </c:lineChart>
      <c:catAx>
        <c:axId val="109610112"/>
        <c:scaling>
          <c:orientation val="minMax"/>
        </c:scaling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09617152"/>
        <c:crosses val="autoZero"/>
        <c:auto val="1"/>
        <c:lblAlgn val="ctr"/>
        <c:lblOffset val="100"/>
        <c:tickLblSkip val="1"/>
        <c:tickMarkSkip val="1"/>
      </c:catAx>
      <c:valAx>
        <c:axId val="109617152"/>
        <c:scaling>
          <c:orientation val="minMax"/>
          <c:max val="600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0961011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8496128718467784"/>
          <c:y val="0.27810986126734161"/>
          <c:w val="0.20168312016089809"/>
          <c:h val="0.33758342707161598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219075</xdr:colOff>
      <xdr:row>14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0.0628</cdr:x>
      <cdr:y>0.8556</cdr:y>
    </cdr:from>
    <cdr:to>
      <cdr:x>0.79227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58304" y="2381166"/>
          <a:ext cx="4161973" cy="390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Times New Roman" pitchFamily="18" charset="0"/>
              <a:ea typeface="+mn-ea"/>
              <a:cs typeface="Times New Roman" pitchFamily="18" charset="0"/>
            </a:rPr>
            <a:t>FY 2009 funding reflects both the FY 2009 omnibus appropriation and funding provided through the American Recovery and Reinvestment Act of 2009 (P.L. 111-5).</a:t>
          </a:r>
        </a:p>
        <a:p xmlns:a="http://schemas.openxmlformats.org/drawingml/2006/main">
          <a:endParaRPr lang="en-US" sz="8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F26" sqref="F26"/>
    </sheetView>
  </sheetViews>
  <sheetFormatPr defaultRowHeight="15"/>
  <sheetData/>
  <printOptions horizont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>
      <selection activeCell="E12" sqref="E12"/>
    </sheetView>
  </sheetViews>
  <sheetFormatPr defaultRowHeight="15"/>
  <cols>
    <col min="1" max="1" width="23.5703125" customWidth="1"/>
    <col min="2" max="11" width="8.5703125" customWidth="1"/>
  </cols>
  <sheetData>
    <row r="1" spans="1:1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6.25" customHeight="1">
      <c r="A2" s="22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3" t="s">
        <v>8</v>
      </c>
      <c r="K2" s="1" t="s">
        <v>9</v>
      </c>
    </row>
    <row r="3" spans="1:11">
      <c r="A3" s="23" t="s">
        <v>10</v>
      </c>
      <c r="B3" s="3">
        <v>94.24</v>
      </c>
      <c r="C3" s="3">
        <v>93.35</v>
      </c>
      <c r="D3" s="3">
        <v>98.22</v>
      </c>
      <c r="E3" s="3">
        <v>102.11</v>
      </c>
      <c r="F3" s="3">
        <v>120</v>
      </c>
      <c r="G3" s="3">
        <f>133+30</f>
        <v>163</v>
      </c>
      <c r="H3" s="3">
        <f>147.11+20</f>
        <v>167.11</v>
      </c>
      <c r="I3" s="3">
        <v>146.82038900000001</v>
      </c>
      <c r="J3" s="20">
        <v>150.9</v>
      </c>
      <c r="K3" s="20">
        <v>158.19</v>
      </c>
    </row>
    <row r="4" spans="1:11">
      <c r="A4" s="23" t="s">
        <v>11</v>
      </c>
      <c r="B4" s="4">
        <f>163.52</f>
        <v>163.52000000000001</v>
      </c>
      <c r="C4" s="4">
        <v>130.91999999999999</v>
      </c>
      <c r="D4" s="4">
        <f>233.3-D3</f>
        <v>135.08000000000001</v>
      </c>
      <c r="E4" s="4">
        <f>219.45-102.11</f>
        <v>117.33999999999999</v>
      </c>
      <c r="F4" s="4">
        <f>214.48-F3</f>
        <v>94.47999999999999</v>
      </c>
      <c r="G4" s="4">
        <f>(241.58+129.85)-G3</f>
        <v>208.43</v>
      </c>
      <c r="H4" s="4">
        <f>(274.89+420.15)-H3</f>
        <v>527.92999999999995</v>
      </c>
      <c r="I4" s="4">
        <f>259.6-I3</f>
        <v>112.77961100000002</v>
      </c>
      <c r="J4" s="21">
        <v>198.69000000000003</v>
      </c>
      <c r="K4" s="21">
        <v>273.33000000000004</v>
      </c>
    </row>
    <row r="5" spans="1:11">
      <c r="A5" s="24" t="s">
        <v>13</v>
      </c>
      <c r="B5" s="5">
        <f t="shared" ref="B5:K5" si="0">SUM(B3:B4)</f>
        <v>257.76</v>
      </c>
      <c r="C5" s="6">
        <f t="shared" si="0"/>
        <v>224.26999999999998</v>
      </c>
      <c r="D5" s="6">
        <f t="shared" si="0"/>
        <v>233.3</v>
      </c>
      <c r="E5" s="6">
        <f t="shared" si="0"/>
        <v>219.45</v>
      </c>
      <c r="F5" s="6">
        <f t="shared" si="0"/>
        <v>214.48</v>
      </c>
      <c r="G5" s="6">
        <f t="shared" si="0"/>
        <v>371.43</v>
      </c>
      <c r="H5" s="6">
        <f t="shared" si="0"/>
        <v>695.04</v>
      </c>
      <c r="I5" s="6">
        <f t="shared" si="0"/>
        <v>259.60000000000002</v>
      </c>
      <c r="J5" s="6">
        <f t="shared" si="0"/>
        <v>349.59000000000003</v>
      </c>
      <c r="K5" s="6">
        <f t="shared" si="0"/>
        <v>431.52000000000004</v>
      </c>
    </row>
    <row r="6" spans="1:11">
      <c r="I6" t="s">
        <v>12</v>
      </c>
      <c r="J6" t="s">
        <v>12</v>
      </c>
      <c r="K6" t="s">
        <v>12</v>
      </c>
    </row>
    <row r="7" spans="1:11">
      <c r="E7" s="7"/>
      <c r="F7" s="7"/>
      <c r="G7" s="7"/>
      <c r="H7" s="7"/>
      <c r="I7" s="7"/>
      <c r="J7" s="7"/>
    </row>
    <row r="8" spans="1:11"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.75">
      <c r="E9" s="7"/>
      <c r="F9" s="9"/>
      <c r="G9" s="9"/>
      <c r="H9" s="9"/>
      <c r="I9" s="9"/>
      <c r="J9" s="10"/>
      <c r="K9" s="11"/>
    </row>
    <row r="10" spans="1:11" ht="15.75">
      <c r="E10" s="7"/>
      <c r="F10" s="12"/>
      <c r="G10" s="12"/>
      <c r="H10" s="13"/>
      <c r="I10" s="13"/>
      <c r="J10" s="7"/>
    </row>
    <row r="11" spans="1:11" ht="15.75">
      <c r="E11" s="7"/>
      <c r="F11" s="12"/>
      <c r="G11" s="12"/>
      <c r="H11" s="13"/>
      <c r="I11" s="14"/>
      <c r="J11" s="7"/>
    </row>
    <row r="12" spans="1:11" ht="15.75">
      <c r="A12" s="15"/>
      <c r="B12" s="16"/>
      <c r="C12" s="16"/>
      <c r="D12" s="16"/>
      <c r="E12" s="16"/>
      <c r="F12" s="12"/>
      <c r="G12" s="12"/>
      <c r="H12" s="13"/>
      <c r="I12" s="13"/>
      <c r="J12" s="7"/>
    </row>
    <row r="13" spans="1:11" ht="15.75">
      <c r="A13" s="17"/>
      <c r="B13" s="16"/>
      <c r="C13" s="16"/>
      <c r="D13" s="16"/>
      <c r="E13" s="16"/>
      <c r="F13" s="12"/>
      <c r="G13" s="12"/>
      <c r="H13" s="13"/>
      <c r="I13" s="13"/>
      <c r="J13" s="7"/>
    </row>
    <row r="14" spans="1:11" ht="15.75">
      <c r="A14" s="17"/>
      <c r="B14" s="16"/>
      <c r="C14" s="16"/>
      <c r="D14" s="16"/>
      <c r="E14" s="16"/>
      <c r="F14" s="12"/>
      <c r="G14" s="12"/>
      <c r="H14" s="13"/>
      <c r="I14" s="13"/>
      <c r="J14" s="7"/>
    </row>
    <row r="15" spans="1:11" ht="15.75">
      <c r="A15" s="17"/>
      <c r="B15" s="16"/>
      <c r="C15" s="16"/>
      <c r="D15" s="16"/>
      <c r="E15" s="16"/>
      <c r="F15" s="12"/>
      <c r="G15" s="12"/>
      <c r="H15" s="13"/>
      <c r="I15" s="13"/>
      <c r="J15" s="7"/>
    </row>
    <row r="16" spans="1:11" ht="15.75">
      <c r="A16" s="7"/>
      <c r="B16" s="18"/>
      <c r="C16" s="18"/>
      <c r="D16" s="18"/>
      <c r="E16" s="18"/>
      <c r="F16" s="19"/>
      <c r="G16" s="19"/>
      <c r="H16" s="19"/>
      <c r="I16" s="19"/>
      <c r="J16" s="7"/>
    </row>
    <row r="17" spans="1:10">
      <c r="A17" s="7"/>
      <c r="B17" s="7"/>
      <c r="C17" s="7"/>
      <c r="D17" s="7"/>
      <c r="E17" s="7"/>
      <c r="F17" s="7"/>
      <c r="G17" s="7"/>
      <c r="H17" s="7"/>
      <c r="I17" s="7"/>
      <c r="J17" s="7"/>
    </row>
  </sheetData>
  <mergeCells count="1">
    <mergeCell ref="A1:K1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IA Subactivity Funding graph</vt:lpstr>
      <vt:lpstr>IA funding data table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2012-02-07T22:29:37Z</cp:lastPrinted>
  <dcterms:created xsi:type="dcterms:W3CDTF">2012-02-07T22:25:10Z</dcterms:created>
  <dcterms:modified xsi:type="dcterms:W3CDTF">2012-02-07T22:30:26Z</dcterms:modified>
</cp:coreProperties>
</file>