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5" yWindow="45" windowWidth="8190" windowHeight="7335"/>
  </bookViews>
  <sheets>
    <sheet name="PC&amp;B" sheetId="1" r:id="rId1"/>
  </sheets>
  <definedNames>
    <definedName name="_xlnm.Print_Area" localSheetId="0">'PC&amp;B'!$A$1:$F$24</definedName>
  </definedNames>
  <calcPr calcId="125725"/>
</workbook>
</file>

<file path=xl/calcChain.xml><?xml version="1.0" encoding="utf-8"?>
<calcChain xmlns="http://schemas.openxmlformats.org/spreadsheetml/2006/main">
  <c r="F17" i="1"/>
  <c r="E17"/>
  <c r="E15"/>
  <c r="D15"/>
  <c r="C15"/>
  <c r="F15" s="1"/>
  <c r="B15"/>
  <c r="F14"/>
  <c r="E14"/>
  <c r="F13"/>
  <c r="E13"/>
  <c r="D12"/>
  <c r="E12" s="1"/>
  <c r="F12" s="1"/>
  <c r="C12"/>
  <c r="C16" s="1"/>
  <c r="B12"/>
  <c r="B16" s="1"/>
  <c r="B18" s="1"/>
  <c r="F11"/>
  <c r="E11"/>
  <c r="E10"/>
  <c r="F10" s="1"/>
  <c r="F9"/>
  <c r="E9"/>
  <c r="E7"/>
  <c r="F7" s="1"/>
  <c r="F6"/>
  <c r="E6"/>
  <c r="C18" l="1"/>
  <c r="D16"/>
  <c r="D18" l="1"/>
  <c r="E18" s="1"/>
  <c r="F18" s="1"/>
  <c r="E16"/>
  <c r="F16" s="1"/>
</calcChain>
</file>

<file path=xl/sharedStrings.xml><?xml version="1.0" encoding="utf-8"?>
<sst xmlns="http://schemas.openxmlformats.org/spreadsheetml/2006/main" count="33" uniqueCount="28">
  <si>
    <t>(Dollars in Millions)</t>
  </si>
  <si>
    <t>Regular Salary</t>
  </si>
  <si>
    <t xml:space="preserve">  Base Salary</t>
  </si>
  <si>
    <t xml:space="preserve">  Salary Cost of Additional FTE</t>
  </si>
  <si>
    <t>Subtotal, Regular FTE Salary</t>
  </si>
  <si>
    <t>Student FTEs</t>
  </si>
  <si>
    <t>Student Salary</t>
  </si>
  <si>
    <t>Total, FTEs</t>
  </si>
  <si>
    <t xml:space="preserve">  Subtotal, FTE Pay</t>
  </si>
  <si>
    <t>Total, PC&amp;B</t>
  </si>
  <si>
    <t>Regular FTE Allocation</t>
  </si>
  <si>
    <t>Regular FTE Usage (actual/projected)</t>
  </si>
  <si>
    <t xml:space="preserve"> </t>
  </si>
  <si>
    <t>Totals may not add due to rounding.</t>
  </si>
  <si>
    <t>FY 2012 Estimate</t>
  </si>
  <si>
    <t>FY 2013 Request
Change Over</t>
  </si>
  <si>
    <t>FY 2013
Request</t>
  </si>
  <si>
    <t>FY 2012
Estimate</t>
  </si>
  <si>
    <t>FY 2011
Actual</t>
  </si>
  <si>
    <r>
      <t>Amount</t>
    </r>
    <r>
      <rPr>
        <vertAlign val="superscript"/>
        <sz val="10"/>
        <rFont val="Times New Roman"/>
        <family val="1"/>
      </rPr>
      <t>3</t>
    </r>
  </si>
  <si>
    <r>
      <t>Percent</t>
    </r>
    <r>
      <rPr>
        <vertAlign val="superscript"/>
        <sz val="10"/>
        <rFont val="Times New Roman"/>
        <family val="1"/>
      </rPr>
      <t>4</t>
    </r>
  </si>
  <si>
    <r>
      <t xml:space="preserve">  COLA &amp; Locality Pay</t>
    </r>
    <r>
      <rPr>
        <vertAlign val="superscript"/>
        <sz val="10"/>
        <rFont val="Times New Roman"/>
        <family val="1"/>
      </rPr>
      <t>1</t>
    </r>
  </si>
  <si>
    <r>
      <t>Benefits and Other Compensation</t>
    </r>
    <r>
      <rPr>
        <vertAlign val="superscript"/>
        <sz val="10"/>
        <rFont val="Times New Roman"/>
        <family val="1"/>
      </rPr>
      <t>2</t>
    </r>
  </si>
  <si>
    <r>
      <rPr>
        <vertAlign val="superscript"/>
        <sz val="8"/>
        <rFont val="Times New Roman"/>
        <family val="1"/>
      </rPr>
      <t xml:space="preserve">1 </t>
    </r>
    <r>
      <rPr>
        <sz val="8"/>
        <rFont val="Times New Roman"/>
        <family val="1"/>
      </rPr>
      <t xml:space="preserve">The pay increase includes nine months of the projected FY 2013 pay raise of 0.5 percent, as well as anticipated within grades and promotion increases. </t>
    </r>
  </si>
  <si>
    <r>
      <rPr>
        <vertAlign val="superscript"/>
        <sz val="8"/>
        <rFont val="Times New Roman"/>
        <family val="1"/>
      </rPr>
      <t xml:space="preserve">2 </t>
    </r>
    <r>
      <rPr>
        <sz val="8"/>
        <rFont val="Times New Roman"/>
        <family val="1"/>
      </rPr>
      <t>This category includes employee benefits, terminal leave, awards, and other benefits.</t>
    </r>
  </si>
  <si>
    <r>
      <rPr>
        <vertAlign val="superscript"/>
        <sz val="8"/>
        <rFont val="Times New Roman"/>
        <family val="1"/>
      </rPr>
      <t xml:space="preserve">3 </t>
    </r>
    <r>
      <rPr>
        <sz val="8"/>
        <rFont val="Times New Roman"/>
        <family val="1"/>
      </rPr>
      <t>The increase in the FY 2013 base salary reflects the full annual cost of employees hired throughout FY 2012.</t>
    </r>
  </si>
  <si>
    <r>
      <rPr>
        <vertAlign val="superscript"/>
        <sz val="8"/>
        <rFont val="Times New Roman"/>
        <family val="1"/>
      </rPr>
      <t>4</t>
    </r>
    <r>
      <rPr>
        <sz val="8"/>
        <rFont val="Times New Roman"/>
        <family val="1"/>
      </rPr>
      <t xml:space="preserve"> The percent change in the FY 2013 salary cost of additional FTE over the FY 2012 Estimate reflects the cost of 25 additional FTE in FY 2013 compared to an increase of only three FTE in FY 2012 over the FY 2011 Actual.</t>
    </r>
  </si>
  <si>
    <t>Personnel Compensation &amp; Benefits</t>
  </si>
</sst>
</file>

<file path=xl/styles.xml><?xml version="1.0" encoding="utf-8"?>
<styleSheet xmlns="http://schemas.openxmlformats.org/spreadsheetml/2006/main">
  <numFmts count="7">
    <numFmt numFmtId="164" formatCode="0.0%"/>
    <numFmt numFmtId="165" formatCode="&quot;$&quot;#,##0.00;\-&quot;$&quot;#,##0.00;&quot;-&quot;??"/>
    <numFmt numFmtId="166" formatCode="#,##0.00;\-#,##0.00;&quot;-&quot;??"/>
    <numFmt numFmtId="167" formatCode="#,##0;\-#,##0;&quot;-&quot;??"/>
    <numFmt numFmtId="168" formatCode="0.0%;\-0.0%;&quot;-&quot;??"/>
    <numFmt numFmtId="169" formatCode="&quot;$&quot;#,##0.00"/>
    <numFmt numFmtId="170" formatCode="#,##0.000000000000000"/>
  </numFmts>
  <fonts count="10">
    <font>
      <sz val="10"/>
      <name val="Arial"/>
    </font>
    <font>
      <sz val="10"/>
      <name val="Arial"/>
      <family val="2"/>
    </font>
    <font>
      <sz val="11"/>
      <name val="Times New Roman"/>
      <family val="1"/>
    </font>
    <font>
      <b/>
      <sz val="11"/>
      <name val="Times New Roman"/>
      <family val="1"/>
    </font>
    <font>
      <sz val="10"/>
      <name val="Times New Roman"/>
      <family val="1"/>
    </font>
    <font>
      <b/>
      <sz val="10"/>
      <name val="Times New Roman"/>
      <family val="1"/>
    </font>
    <font>
      <vertAlign val="superscript"/>
      <sz val="10"/>
      <name val="Times New Roman"/>
      <family val="1"/>
    </font>
    <font>
      <i/>
      <sz val="10"/>
      <name val="Times New Roman"/>
      <family val="1"/>
    </font>
    <font>
      <sz val="8"/>
      <name val="Times New Roman"/>
      <family val="1"/>
    </font>
    <font>
      <vertAlign val="superscript"/>
      <sz val="8"/>
      <name val="Times New Roman"/>
      <family val="1"/>
    </font>
  </fonts>
  <fills count="2">
    <fill>
      <patternFill patternType="none"/>
    </fill>
    <fill>
      <patternFill patternType="gray125"/>
    </fill>
  </fills>
  <borders count="6">
    <border>
      <left/>
      <right/>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65">
    <xf numFmtId="0" fontId="0" fillId="0" borderId="0" xfId="0"/>
    <xf numFmtId="0" fontId="2" fillId="0" borderId="0" xfId="0" applyFont="1"/>
    <xf numFmtId="0" fontId="2" fillId="0" borderId="0" xfId="0" applyFont="1" applyAlignment="1">
      <alignment horizontal="justify"/>
    </xf>
    <xf numFmtId="0" fontId="2" fillId="0" borderId="0" xfId="0" applyFont="1" applyBorder="1"/>
    <xf numFmtId="169" fontId="2" fillId="0" borderId="0" xfId="0" applyNumberFormat="1" applyFont="1"/>
    <xf numFmtId="170" fontId="2" fillId="0" borderId="0" xfId="0" applyNumberFormat="1" applyFont="1"/>
    <xf numFmtId="164" fontId="2" fillId="0" borderId="0" xfId="1" applyNumberFormat="1" applyFont="1"/>
    <xf numFmtId="0" fontId="3" fillId="0" borderId="0" xfId="0" applyFont="1"/>
    <xf numFmtId="164" fontId="3" fillId="0" borderId="0" xfId="1" applyNumberFormat="1" applyFont="1"/>
    <xf numFmtId="0" fontId="5" fillId="0" borderId="1" xfId="0" applyFont="1" applyFill="1" applyBorder="1"/>
    <xf numFmtId="0" fontId="5" fillId="0" borderId="0" xfId="0" applyFont="1" applyFill="1" applyBorder="1"/>
    <xf numFmtId="0" fontId="5" fillId="0" borderId="2" xfId="0" applyFont="1" applyFill="1" applyBorder="1" applyAlignment="1">
      <alignment horizontal="left"/>
    </xf>
    <xf numFmtId="0" fontId="4" fillId="0" borderId="2" xfId="0" applyFont="1" applyFill="1" applyBorder="1" applyAlignment="1">
      <alignment horizontal="right"/>
    </xf>
    <xf numFmtId="0" fontId="4" fillId="0" borderId="2" xfId="0" applyFont="1" applyFill="1" applyBorder="1" applyAlignment="1">
      <alignment horizontal="left"/>
    </xf>
    <xf numFmtId="167" fontId="4" fillId="0" borderId="0" xfId="0" applyNumberFormat="1" applyFont="1" applyFill="1" applyBorder="1" applyAlignment="1">
      <alignment horizontal="right"/>
    </xf>
    <xf numFmtId="167" fontId="4" fillId="0" borderId="3" xfId="0" applyNumberFormat="1" applyFont="1" applyFill="1" applyBorder="1" applyAlignment="1">
      <alignment horizontal="right"/>
    </xf>
    <xf numFmtId="168" fontId="4" fillId="0" borderId="3" xfId="0" applyNumberFormat="1" applyFont="1" applyBorder="1" applyAlignment="1"/>
    <xf numFmtId="0" fontId="7" fillId="0" borderId="3" xfId="0" applyFont="1" applyBorder="1"/>
    <xf numFmtId="167" fontId="7" fillId="0" borderId="3" xfId="0" applyNumberFormat="1" applyFont="1" applyFill="1" applyBorder="1" applyAlignment="1">
      <alignment horizontal="right"/>
    </xf>
    <xf numFmtId="168" fontId="7" fillId="0" borderId="3" xfId="0" applyNumberFormat="1" applyFont="1" applyBorder="1" applyAlignment="1"/>
    <xf numFmtId="0" fontId="4" fillId="0" borderId="0" xfId="0" applyFont="1" applyBorder="1"/>
    <xf numFmtId="3" fontId="4" fillId="0" borderId="0" xfId="0" applyNumberFormat="1" applyFont="1" applyBorder="1" applyAlignment="1">
      <alignment horizontal="right"/>
    </xf>
    <xf numFmtId="3" fontId="4" fillId="0" borderId="0" xfId="0" applyNumberFormat="1" applyFont="1" applyFill="1" applyBorder="1" applyAlignment="1">
      <alignment horizontal="right"/>
    </xf>
    <xf numFmtId="3" fontId="4" fillId="0" borderId="0" xfId="0" applyNumberFormat="1" applyFont="1" applyBorder="1" applyAlignment="1"/>
    <xf numFmtId="165" fontId="4" fillId="0" borderId="0" xfId="0" applyNumberFormat="1" applyFont="1" applyFill="1" applyBorder="1" applyAlignment="1">
      <alignment horizontal="right"/>
    </xf>
    <xf numFmtId="165" fontId="4" fillId="0" borderId="0" xfId="0" applyNumberFormat="1" applyFont="1" applyFill="1" applyBorder="1" applyAlignment="1"/>
    <xf numFmtId="168" fontId="4" fillId="0" borderId="0" xfId="1" applyNumberFormat="1" applyFont="1" applyFill="1" applyBorder="1" applyAlignment="1">
      <alignment horizontal="right"/>
    </xf>
    <xf numFmtId="166" fontId="4" fillId="0" borderId="0" xfId="0" applyNumberFormat="1" applyFont="1" applyAlignment="1">
      <alignment horizontal="right"/>
    </xf>
    <xf numFmtId="166" fontId="4" fillId="0" borderId="0" xfId="0" quotePrefix="1" applyNumberFormat="1" applyFont="1" applyFill="1" applyBorder="1" applyAlignment="1">
      <alignment horizontal="right"/>
    </xf>
    <xf numFmtId="166" fontId="4" fillId="0" borderId="0" xfId="0" applyNumberFormat="1" applyFont="1" applyFill="1" applyBorder="1" applyAlignment="1">
      <alignment horizontal="right"/>
    </xf>
    <xf numFmtId="166" fontId="4" fillId="0" borderId="0" xfId="0" applyNumberFormat="1" applyFont="1" applyFill="1" applyBorder="1" applyAlignment="1"/>
    <xf numFmtId="0" fontId="4" fillId="0" borderId="2" xfId="0" applyFont="1" applyBorder="1"/>
    <xf numFmtId="166" fontId="4" fillId="0" borderId="2" xfId="0" applyNumberFormat="1" applyFont="1" applyBorder="1" applyAlignment="1">
      <alignment horizontal="right"/>
    </xf>
    <xf numFmtId="166" fontId="4" fillId="0" borderId="2" xfId="0" quotePrefix="1" applyNumberFormat="1" applyFont="1" applyFill="1" applyBorder="1" applyAlignment="1">
      <alignment horizontal="right"/>
    </xf>
    <xf numFmtId="166" fontId="4" fillId="0" borderId="2" xfId="0" applyNumberFormat="1" applyFont="1" applyFill="1" applyBorder="1" applyAlignment="1">
      <alignment horizontal="right"/>
    </xf>
    <xf numFmtId="166" fontId="4" fillId="0" borderId="2" xfId="0" applyNumberFormat="1" applyFont="1" applyFill="1" applyBorder="1" applyAlignment="1"/>
    <xf numFmtId="168" fontId="4" fillId="0" borderId="2" xfId="1" applyNumberFormat="1" applyFont="1" applyFill="1" applyBorder="1" applyAlignment="1">
      <alignment horizontal="right"/>
    </xf>
    <xf numFmtId="0" fontId="4" fillId="0" borderId="0" xfId="0" applyFont="1" applyBorder="1" applyAlignment="1">
      <alignment horizontal="left"/>
    </xf>
    <xf numFmtId="0" fontId="7" fillId="0" borderId="0" xfId="0" applyFont="1" applyBorder="1"/>
    <xf numFmtId="167" fontId="7" fillId="0" borderId="0" xfId="0" applyNumberFormat="1" applyFont="1" applyFill="1" applyBorder="1" applyAlignment="1">
      <alignment horizontal="right"/>
    </xf>
    <xf numFmtId="167" fontId="7" fillId="0" borderId="0" xfId="0" applyNumberFormat="1" applyFont="1" applyFill="1" applyBorder="1" applyAlignment="1"/>
    <xf numFmtId="168" fontId="7" fillId="0" borderId="0" xfId="1" applyNumberFormat="1" applyFont="1" applyFill="1" applyBorder="1" applyAlignment="1">
      <alignment horizontal="right"/>
    </xf>
    <xf numFmtId="0" fontId="5" fillId="0" borderId="5" xfId="0" applyFont="1" applyBorder="1"/>
    <xf numFmtId="165" fontId="5" fillId="0" borderId="5" xfId="0" applyNumberFormat="1" applyFont="1" applyFill="1" applyBorder="1" applyAlignment="1">
      <alignment horizontal="right"/>
    </xf>
    <xf numFmtId="165" fontId="5" fillId="0" borderId="5" xfId="0" applyNumberFormat="1" applyFont="1" applyFill="1" applyBorder="1" applyAlignment="1"/>
    <xf numFmtId="168" fontId="5" fillId="0" borderId="5" xfId="1" applyNumberFormat="1" applyFont="1" applyFill="1" applyBorder="1" applyAlignment="1">
      <alignment horizontal="right"/>
    </xf>
    <xf numFmtId="0" fontId="8" fillId="0" borderId="0" xfId="0" applyFont="1" applyBorder="1"/>
    <xf numFmtId="165" fontId="8" fillId="0" borderId="0" xfId="0" applyNumberFormat="1" applyFont="1" applyFill="1" applyBorder="1" applyAlignment="1">
      <alignment horizontal="right"/>
    </xf>
    <xf numFmtId="165" fontId="8" fillId="0" borderId="0" xfId="0" applyNumberFormat="1" applyFont="1" applyFill="1" applyBorder="1" applyAlignment="1"/>
    <xf numFmtId="168" fontId="8" fillId="0" borderId="0" xfId="1" applyNumberFormat="1" applyFont="1" applyFill="1" applyBorder="1" applyAlignment="1">
      <alignment horizontal="right"/>
    </xf>
    <xf numFmtId="0" fontId="8" fillId="0" borderId="0" xfId="0" applyFont="1" applyAlignment="1">
      <alignment wrapText="1"/>
    </xf>
    <xf numFmtId="0" fontId="4" fillId="0" borderId="4" xfId="0"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horizontal="left" wrapText="1"/>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4" fillId="0" borderId="0" xfId="0" applyFont="1" applyFill="1" applyBorder="1" applyAlignment="1">
      <alignment horizontal="center"/>
    </xf>
    <xf numFmtId="0" fontId="4" fillId="0" borderId="1" xfId="0" applyFont="1" applyBorder="1" applyAlignment="1">
      <alignment horizontal="right" wrapText="1"/>
    </xf>
    <xf numFmtId="0" fontId="4" fillId="0" borderId="0" xfId="0" applyFont="1" applyAlignment="1">
      <alignment horizontal="right"/>
    </xf>
    <xf numFmtId="0" fontId="4" fillId="0" borderId="2" xfId="0" applyFont="1" applyBorder="1" applyAlignment="1">
      <alignment horizontal="right"/>
    </xf>
    <xf numFmtId="0" fontId="4" fillId="0" borderId="1" xfId="0" applyFont="1" applyFill="1" applyBorder="1" applyAlignment="1">
      <alignment horizontal="right" wrapText="1"/>
    </xf>
    <xf numFmtId="0" fontId="4" fillId="0" borderId="0" xfId="0" applyFont="1" applyFill="1" applyBorder="1" applyAlignment="1">
      <alignment horizontal="right"/>
    </xf>
    <xf numFmtId="0" fontId="4" fillId="0" borderId="2" xfId="0" applyFont="1" applyFill="1" applyBorder="1" applyAlignment="1">
      <alignment horizontal="right"/>
    </xf>
    <xf numFmtId="0" fontId="8" fillId="0" borderId="0" xfId="0" applyFont="1" applyBorder="1" applyAlignment="1">
      <alignment horizontal="left" wrapText="1"/>
    </xf>
    <xf numFmtId="0" fontId="8" fillId="0" borderId="0" xfId="0" applyFont="1" applyAlignment="1">
      <alignment horizontal="left"/>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showGridLines="0" tabSelected="1" zoomScale="85" zoomScaleNormal="100" workbookViewId="0">
      <selection sqref="A1:F1"/>
    </sheetView>
  </sheetViews>
  <sheetFormatPr defaultColWidth="8.85546875" defaultRowHeight="15"/>
  <cols>
    <col min="1" max="1" width="38.28515625" style="1" customWidth="1"/>
    <col min="2" max="2" width="9" style="1" customWidth="1"/>
    <col min="3" max="3" width="9.5703125" style="3" customWidth="1"/>
    <col min="4" max="4" width="9.5703125" style="1" customWidth="1"/>
    <col min="5" max="5" width="10.42578125" style="1" customWidth="1"/>
    <col min="6" max="6" width="7.5703125" style="1" customWidth="1"/>
    <col min="7" max="7" width="8.85546875" style="1"/>
    <col min="8" max="8" width="17.7109375" style="1" bestFit="1" customWidth="1"/>
    <col min="9" max="16384" width="8.85546875" style="1"/>
  </cols>
  <sheetData>
    <row r="1" spans="1:8" ht="15.95" customHeight="1">
      <c r="A1" s="52" t="s">
        <v>27</v>
      </c>
      <c r="B1" s="52"/>
      <c r="C1" s="52"/>
      <c r="D1" s="52"/>
      <c r="E1" s="52"/>
      <c r="F1" s="52"/>
    </row>
    <row r="2" spans="1:8" ht="15.75" thickBot="1">
      <c r="A2" s="51" t="s">
        <v>0</v>
      </c>
      <c r="B2" s="51"/>
      <c r="C2" s="51"/>
      <c r="D2" s="51"/>
      <c r="E2" s="51"/>
      <c r="F2" s="51"/>
    </row>
    <row r="3" spans="1:8" ht="28.5" customHeight="1">
      <c r="A3" s="9"/>
      <c r="B3" s="57" t="s">
        <v>18</v>
      </c>
      <c r="C3" s="60" t="s">
        <v>17</v>
      </c>
      <c r="D3" s="60" t="s">
        <v>16</v>
      </c>
      <c r="E3" s="54" t="s">
        <v>15</v>
      </c>
      <c r="F3" s="55"/>
    </row>
    <row r="4" spans="1:8" ht="12.95" customHeight="1">
      <c r="A4" s="10"/>
      <c r="B4" s="58"/>
      <c r="C4" s="61"/>
      <c r="D4" s="61"/>
      <c r="E4" s="56" t="s">
        <v>14</v>
      </c>
      <c r="F4" s="56"/>
    </row>
    <row r="5" spans="1:8" ht="16.5">
      <c r="A5" s="11"/>
      <c r="B5" s="59"/>
      <c r="C5" s="62"/>
      <c r="D5" s="62"/>
      <c r="E5" s="12" t="s">
        <v>19</v>
      </c>
      <c r="F5" s="12" t="s">
        <v>20</v>
      </c>
    </row>
    <row r="6" spans="1:8">
      <c r="A6" s="13" t="s">
        <v>10</v>
      </c>
      <c r="B6" s="14">
        <v>1310</v>
      </c>
      <c r="C6" s="14">
        <v>1310</v>
      </c>
      <c r="D6" s="14">
        <v>1310</v>
      </c>
      <c r="E6" s="15">
        <f>D6-C6</f>
        <v>0</v>
      </c>
      <c r="F6" s="16">
        <f>IF(C6=0,"N/A  ",E6/C6)</f>
        <v>0</v>
      </c>
    </row>
    <row r="7" spans="1:8">
      <c r="A7" s="17" t="s">
        <v>11</v>
      </c>
      <c r="B7" s="18">
        <v>1282</v>
      </c>
      <c r="C7" s="18">
        <v>1285</v>
      </c>
      <c r="D7" s="18">
        <v>1310</v>
      </c>
      <c r="E7" s="15">
        <f t="shared" ref="E7:E18" si="0">D7-C7</f>
        <v>25</v>
      </c>
      <c r="F7" s="19">
        <f t="shared" ref="F7:F18" si="1">IF(C7=0,"N/A  ",E7/C7)</f>
        <v>1.9455252918287938E-2</v>
      </c>
    </row>
    <row r="8" spans="1:8">
      <c r="A8" s="20" t="s">
        <v>1</v>
      </c>
      <c r="B8" s="21"/>
      <c r="C8" s="22"/>
      <c r="D8" s="21"/>
      <c r="E8" s="21" t="s">
        <v>12</v>
      </c>
      <c r="F8" s="23" t="s">
        <v>12</v>
      </c>
    </row>
    <row r="9" spans="1:8">
      <c r="A9" s="20" t="s">
        <v>2</v>
      </c>
      <c r="B9" s="24">
        <v>154.06</v>
      </c>
      <c r="C9" s="24">
        <v>155.38</v>
      </c>
      <c r="D9" s="24">
        <v>155.9</v>
      </c>
      <c r="E9" s="25">
        <f t="shared" si="0"/>
        <v>0.52000000000001023</v>
      </c>
      <c r="F9" s="26">
        <f t="shared" si="1"/>
        <v>3.3466340584374452E-3</v>
      </c>
    </row>
    <row r="10" spans="1:8">
      <c r="A10" s="20" t="s">
        <v>3</v>
      </c>
      <c r="B10" s="27">
        <v>0</v>
      </c>
      <c r="C10" s="28">
        <v>0.36</v>
      </c>
      <c r="D10" s="29">
        <v>3</v>
      </c>
      <c r="E10" s="30">
        <f t="shared" si="0"/>
        <v>2.64</v>
      </c>
      <c r="F10" s="26">
        <f t="shared" si="1"/>
        <v>7.3333333333333339</v>
      </c>
    </row>
    <row r="11" spans="1:8" ht="16.5">
      <c r="A11" s="31" t="s">
        <v>21</v>
      </c>
      <c r="B11" s="32">
        <v>0</v>
      </c>
      <c r="C11" s="33">
        <v>0</v>
      </c>
      <c r="D11" s="34">
        <v>0.59</v>
      </c>
      <c r="E11" s="35">
        <f t="shared" si="0"/>
        <v>0.59</v>
      </c>
      <c r="F11" s="36" t="str">
        <f t="shared" si="1"/>
        <v xml:space="preserve">N/A  </v>
      </c>
      <c r="H11" s="4" t="s">
        <v>12</v>
      </c>
    </row>
    <row r="12" spans="1:8">
      <c r="A12" s="37" t="s">
        <v>4</v>
      </c>
      <c r="B12" s="29">
        <f>SUM(B9:B11)</f>
        <v>154.06</v>
      </c>
      <c r="C12" s="29">
        <f>C9+C10+C11</f>
        <v>155.74</v>
      </c>
      <c r="D12" s="29">
        <f>D9+D10+D11</f>
        <v>159.49</v>
      </c>
      <c r="E12" s="30">
        <f t="shared" si="0"/>
        <v>3.75</v>
      </c>
      <c r="F12" s="26">
        <f t="shared" si="1"/>
        <v>2.4078592526004878E-2</v>
      </c>
    </row>
    <row r="13" spans="1:8">
      <c r="A13" s="38" t="s">
        <v>5</v>
      </c>
      <c r="B13" s="39">
        <v>42</v>
      </c>
      <c r="C13" s="39">
        <v>42</v>
      </c>
      <c r="D13" s="39">
        <v>42</v>
      </c>
      <c r="E13" s="40">
        <f t="shared" si="0"/>
        <v>0</v>
      </c>
      <c r="F13" s="26">
        <f t="shared" si="1"/>
        <v>0</v>
      </c>
    </row>
    <row r="14" spans="1:8">
      <c r="A14" s="31" t="s">
        <v>6</v>
      </c>
      <c r="B14" s="34">
        <v>1.46</v>
      </c>
      <c r="C14" s="34">
        <v>1.44</v>
      </c>
      <c r="D14" s="34">
        <v>1.54</v>
      </c>
      <c r="E14" s="35">
        <f t="shared" si="0"/>
        <v>0.10000000000000009</v>
      </c>
      <c r="F14" s="36">
        <f t="shared" si="1"/>
        <v>6.9444444444444503E-2</v>
      </c>
    </row>
    <row r="15" spans="1:8">
      <c r="A15" s="38" t="s">
        <v>7</v>
      </c>
      <c r="B15" s="39">
        <f>B7+B13</f>
        <v>1324</v>
      </c>
      <c r="C15" s="39">
        <f>C7+C13</f>
        <v>1327</v>
      </c>
      <c r="D15" s="39">
        <f>D7+D13</f>
        <v>1352</v>
      </c>
      <c r="E15" s="40">
        <f t="shared" si="0"/>
        <v>25</v>
      </c>
      <c r="F15" s="41">
        <f t="shared" si="1"/>
        <v>1.8839487565938208E-2</v>
      </c>
    </row>
    <row r="16" spans="1:8">
      <c r="A16" s="20" t="s">
        <v>8</v>
      </c>
      <c r="B16" s="29">
        <f>B12+B14</f>
        <v>155.52000000000001</v>
      </c>
      <c r="C16" s="29">
        <f>C12+C14</f>
        <v>157.18</v>
      </c>
      <c r="D16" s="29">
        <f>D12+D14</f>
        <v>161.03</v>
      </c>
      <c r="E16" s="30">
        <f t="shared" si="0"/>
        <v>3.8499999999999943</v>
      </c>
      <c r="F16" s="26">
        <f t="shared" si="1"/>
        <v>2.4494210459345935E-2</v>
      </c>
    </row>
    <row r="17" spans="1:8" ht="16.5">
      <c r="A17" s="31" t="s">
        <v>22</v>
      </c>
      <c r="B17" s="34">
        <v>47.21</v>
      </c>
      <c r="C17" s="34">
        <v>45.73</v>
      </c>
      <c r="D17" s="34">
        <v>48.44</v>
      </c>
      <c r="E17" s="35">
        <f t="shared" si="0"/>
        <v>2.7100000000000009</v>
      </c>
      <c r="F17" s="36">
        <f t="shared" si="1"/>
        <v>5.926087907281874E-2</v>
      </c>
      <c r="H17" s="5" t="s">
        <v>12</v>
      </c>
    </row>
    <row r="18" spans="1:8" s="7" customFormat="1" thickBot="1">
      <c r="A18" s="42" t="s">
        <v>9</v>
      </c>
      <c r="B18" s="43">
        <f>B16+B17</f>
        <v>202.73000000000002</v>
      </c>
      <c r="C18" s="43">
        <f>C16+C17</f>
        <v>202.91</v>
      </c>
      <c r="D18" s="43">
        <f>D16+D17</f>
        <v>209.47</v>
      </c>
      <c r="E18" s="44">
        <f t="shared" si="0"/>
        <v>6.5600000000000023</v>
      </c>
      <c r="F18" s="45">
        <f t="shared" si="1"/>
        <v>3.2329604258045451E-2</v>
      </c>
      <c r="H18" s="8" t="s">
        <v>12</v>
      </c>
    </row>
    <row r="19" spans="1:8" ht="15.75" customHeight="1">
      <c r="A19" s="46" t="s">
        <v>13</v>
      </c>
      <c r="B19" s="47"/>
      <c r="C19" s="47"/>
      <c r="D19" s="47"/>
      <c r="E19" s="48"/>
      <c r="F19" s="49"/>
      <c r="H19" s="6"/>
    </row>
    <row r="20" spans="1:8" ht="25.5" customHeight="1">
      <c r="A20" s="63" t="s">
        <v>23</v>
      </c>
      <c r="B20" s="63"/>
      <c r="C20" s="63"/>
      <c r="D20" s="63"/>
      <c r="E20" s="63"/>
      <c r="F20" s="63"/>
    </row>
    <row r="21" spans="1:8" s="2" customFormat="1" ht="16.149999999999999" customHeight="1">
      <c r="A21" s="64" t="s">
        <v>24</v>
      </c>
      <c r="B21" s="64"/>
      <c r="C21" s="64"/>
      <c r="D21" s="64"/>
      <c r="E21" s="64"/>
      <c r="F21" s="64"/>
    </row>
    <row r="22" spans="1:8">
      <c r="A22" s="53" t="s">
        <v>25</v>
      </c>
      <c r="B22" s="53"/>
      <c r="C22" s="53"/>
      <c r="D22" s="53"/>
      <c r="E22" s="53"/>
      <c r="F22" s="53"/>
    </row>
    <row r="23" spans="1:8" ht="25.5" customHeight="1">
      <c r="A23" s="50" t="s">
        <v>26</v>
      </c>
      <c r="B23" s="50"/>
      <c r="C23" s="50"/>
      <c r="D23" s="50"/>
      <c r="E23" s="50"/>
      <c r="F23" s="50"/>
    </row>
    <row r="24" spans="1:8">
      <c r="D24" s="1" t="s">
        <v>12</v>
      </c>
    </row>
  </sheetData>
  <mergeCells count="11">
    <mergeCell ref="A23:F23"/>
    <mergeCell ref="A2:F2"/>
    <mergeCell ref="A1:F1"/>
    <mergeCell ref="A22:F22"/>
    <mergeCell ref="E3:F3"/>
    <mergeCell ref="E4:F4"/>
    <mergeCell ref="B3:B5"/>
    <mergeCell ref="C3:C5"/>
    <mergeCell ref="D3:D5"/>
    <mergeCell ref="A20:F20"/>
    <mergeCell ref="A21:F21"/>
  </mergeCells>
  <phoneticPr fontId="0" type="noConversion"/>
  <printOptions horizontalCentered="1"/>
  <pageMargins left="0.75" right="0.75" top="1" bottom="1" header="0.5" footer="0.5"/>
  <pageSetup scale="99" firstPageNumber="4" orientation="portrait" useFirstPageNumber="1" r:id="rId1"/>
  <headerFooter alignWithMargins="0">
    <oddFooter>&amp;C&amp;"Times New Roman,Regular"AOAM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PC&amp;B</vt:lpstr>
      <vt:lpstr>'PC&amp;B'!Print_Area</vt:lpstr>
    </vt:vector>
  </TitlesOfParts>
  <Company>National Science Foundation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pcrumley</dc:creator>
  <cp:lastModifiedBy>jgarnesk</cp:lastModifiedBy>
  <cp:lastPrinted>2010-09-09T16:30:22Z</cp:lastPrinted>
  <dcterms:created xsi:type="dcterms:W3CDTF">2005-02-02T19:27:53Z</dcterms:created>
  <dcterms:modified xsi:type="dcterms:W3CDTF">2012-02-08T16:55:14Z</dcterms:modified>
</cp:coreProperties>
</file>