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825" windowHeight="5430"/>
  </bookViews>
  <sheets>
    <sheet name="NSF Funding By Account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6" i="2"/>
  <c r="G6"/>
  <c r="F7"/>
  <c r="G7"/>
  <c r="F8"/>
  <c r="G8"/>
  <c r="F10"/>
  <c r="G10"/>
  <c r="E11"/>
  <c r="F11" s="1"/>
  <c r="G11" s="1"/>
  <c r="F12"/>
  <c r="G12"/>
  <c r="B13"/>
  <c r="C13"/>
  <c r="D13"/>
  <c r="E13"/>
  <c r="F13" s="1"/>
  <c r="G13" s="1"/>
</calcChain>
</file>

<file path=xl/sharedStrings.xml><?xml version="1.0" encoding="utf-8"?>
<sst xmlns="http://schemas.openxmlformats.org/spreadsheetml/2006/main" count="21" uniqueCount="21">
  <si>
    <t>NSF Funding by Account</t>
  </si>
  <si>
    <t>(Dollars in Millions)</t>
  </si>
  <si>
    <t>Amount</t>
  </si>
  <si>
    <t>Percent</t>
  </si>
  <si>
    <t>National Science Board</t>
  </si>
  <si>
    <t>Office of Inspector General</t>
  </si>
  <si>
    <t>Total, NSF</t>
  </si>
  <si>
    <r>
      <t>Research &amp; Related Activities</t>
    </r>
    <r>
      <rPr>
        <vertAlign val="superscript"/>
        <sz val="10"/>
        <rFont val="Times New Roman"/>
        <family val="1"/>
      </rPr>
      <t>1</t>
    </r>
  </si>
  <si>
    <t>Education &amp; Human Resources</t>
  </si>
  <si>
    <t>Major Research Equipment &amp; Facilities</t>
  </si>
  <si>
    <t xml:space="preserve">   Construction</t>
  </si>
  <si>
    <t>Agency Operations &amp; Award Management</t>
  </si>
  <si>
    <t>Totals may not add due to rounding.</t>
  </si>
  <si>
    <t>FY 2012 Request</t>
  </si>
  <si>
    <t>FY 2010 Omnibus Actual</t>
  </si>
  <si>
    <t>FY 2010 ARRA Actual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</si>
  <si>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Funding for FY 2010 excludes a one-time appropriation transfer of $54.0 million to U.S. Coast Guard per P.L. 111-117.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</si>
  <si>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A full-year 2011 appropriation was not enacted at the time the budget was prepared; therefore, NSF is operating under a continuing resolution (P.L. 111–242, as amended). The amounts included for 2011 reflect the annualized level by account provided by the continuing resolution.</t>
    </r>
  </si>
  <si>
    <t>Change Over</t>
  </si>
  <si>
    <t>FY 2010 Enacted</t>
  </si>
  <si>
    <r>
      <t>FY 2010 Enacted/
Annualized 
FY 2011 CR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</si>
</sst>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4">
    <numFmt numFmtId="164" formatCode="&quot;$&quot;#,##0.00"/>
    <numFmt numFmtId="165" formatCode="0.0%;\-0.0%;&quot;-&quot;??"/>
    <numFmt numFmtId="166" formatCode="&quot;$&quot;#,##0.00;\-&quot;$&quot;#,##0.00;&quot;-&quot;??"/>
    <numFmt numFmtId="167" formatCode="#,##0.00;\-#,##0.00;&quot;-&quot;??"/>
  </numFmts>
  <fonts count="29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21" fillId="0" borderId="10" xfId="0" applyFont="1" applyBorder="1" applyAlignment="1">
      <alignment horizontal="right" wrapText="1"/>
    </xf>
    <xf numFmtId="0" fontId="21" fillId="0" borderId="0" xfId="0" applyFont="1" applyBorder="1"/>
    <xf numFmtId="0" fontId="21" fillId="0" borderId="0" xfId="0" applyFont="1" applyBorder="1" applyAlignment="1">
      <alignment horizontal="left" wrapText="1"/>
    </xf>
    <xf numFmtId="0" fontId="21" fillId="0" borderId="10" xfId="0" applyFont="1" applyBorder="1"/>
    <xf numFmtId="0" fontId="23" fillId="0" borderId="11" xfId="0" applyFont="1" applyBorder="1"/>
    <xf numFmtId="0" fontId="24" fillId="0" borderId="0" xfId="0" applyFont="1"/>
    <xf numFmtId="164" fontId="24" fillId="0" borderId="0" xfId="0" applyNumberFormat="1" applyFont="1"/>
    <xf numFmtId="0" fontId="0" fillId="0" borderId="0" xfId="0" applyBorder="1"/>
    <xf numFmtId="0" fontId="27" fillId="0" borderId="0" xfId="0" applyFont="1" applyBorder="1"/>
    <xf numFmtId="0" fontId="28" fillId="0" borderId="0" xfId="0" applyFont="1" applyBorder="1" applyAlignment="1">
      <alignment vertical="center"/>
    </xf>
    <xf numFmtId="0" fontId="21" fillId="0" borderId="0" xfId="0" applyFont="1" applyBorder="1" applyAlignment="1"/>
    <xf numFmtId="165" fontId="21" fillId="0" borderId="0" xfId="39" applyNumberFormat="1" applyFont="1" applyBorder="1" applyAlignment="1">
      <alignment horizontal="right"/>
    </xf>
    <xf numFmtId="166" fontId="21" fillId="0" borderId="0" xfId="0" applyNumberFormat="1" applyFont="1" applyBorder="1" applyAlignment="1">
      <alignment horizontal="right"/>
    </xf>
    <xf numFmtId="166" fontId="23" fillId="0" borderId="11" xfId="0" applyNumberFormat="1" applyFont="1" applyBorder="1" applyAlignment="1">
      <alignment horizontal="right"/>
    </xf>
    <xf numFmtId="167" fontId="21" fillId="0" borderId="0" xfId="0" applyNumberFormat="1" applyFont="1" applyBorder="1" applyAlignment="1">
      <alignment horizontal="right"/>
    </xf>
    <xf numFmtId="165" fontId="21" fillId="0" borderId="10" xfId="39" applyNumberFormat="1" applyFont="1" applyBorder="1" applyAlignment="1">
      <alignment horizontal="right"/>
    </xf>
    <xf numFmtId="0" fontId="25" fillId="0" borderId="0" xfId="0" applyFont="1" applyFill="1" applyBorder="1"/>
    <xf numFmtId="0" fontId="25" fillId="0" borderId="0" xfId="0" applyFont="1"/>
    <xf numFmtId="165" fontId="23" fillId="0" borderId="11" xfId="39" applyNumberFormat="1" applyFont="1" applyBorder="1" applyAlignment="1">
      <alignment horizontal="right"/>
    </xf>
    <xf numFmtId="166" fontId="21" fillId="0" borderId="0" xfId="0" applyNumberFormat="1" applyFont="1" applyBorder="1"/>
    <xf numFmtId="167" fontId="21" fillId="0" borderId="0" xfId="0" applyNumberFormat="1" applyFont="1" applyBorder="1"/>
    <xf numFmtId="167" fontId="21" fillId="0" borderId="0" xfId="0" applyNumberFormat="1" applyFont="1" applyBorder="1" applyAlignment="1">
      <alignment vertical="top"/>
    </xf>
    <xf numFmtId="167" fontId="27" fillId="0" borderId="0" xfId="0" applyNumberFormat="1" applyFont="1" applyBorder="1"/>
    <xf numFmtId="167" fontId="21" fillId="0" borderId="10" xfId="0" applyNumberFormat="1" applyFont="1" applyBorder="1"/>
    <xf numFmtId="166" fontId="23" fillId="0" borderId="11" xfId="0" applyNumberFormat="1" applyFont="1" applyBorder="1"/>
    <xf numFmtId="0" fontId="21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28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_Budget%20Cycle\FY_2011_Congressional%20Request\FY11%20CJ%20Thematics\FY11%20Congr%20Request%20and%20FY10%20Estimate%20Thematic%20Roll-u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FY 2009 Omnibus Actual"/>
      <sheetName val="FY 2009 ARRA Actual"/>
      <sheetName val="FY 2009 Total Actual"/>
      <sheetName val="FY 2010 Request"/>
      <sheetName val="Delta FY10 Req to FY10 Est"/>
      <sheetName val="FY 2010 Estimate"/>
      <sheetName val="Delta FY10 Est to FY11 Req"/>
      <sheetName val="FY 2011 Request"/>
      <sheetName val="NSF Summary"/>
      <sheetName val="NSF by Acct&amp;SOG"/>
      <sheetName val="NSF NSTC Xcuts"/>
      <sheetName val="Xfdn Acts"/>
      <sheetName val="CTE"/>
      <sheetName val="NSF Select Xcuts"/>
      <sheetName val="NSF Centers"/>
      <sheetName val="HSA"/>
      <sheetName val="BP"/>
      <sheetName val="LearningByLevOfEd"/>
      <sheetName val="LearningXwalk"/>
      <sheetName val="CI"/>
      <sheetName val="RschInfrastruct"/>
      <sheetName val="Facs Preconstr Planng"/>
      <sheetName val="ACC Inventory"/>
      <sheetName val="NNI by PCA"/>
      <sheetName val="USGCRP by Comp"/>
      <sheetName val="NITRD by PCA"/>
      <sheetName val="EHR by Pgm"/>
      <sheetName val="DirBySOG-NSF"/>
      <sheetName val="DirBySOG-Dir"/>
      <sheetName val="NSFByAct-Subact"/>
      <sheetName val="Stub Changes"/>
      <sheetName val="PY-CY Adju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62">
          <cell r="V162">
            <v>4.84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Normal="100" workbookViewId="0">
      <selection activeCell="D23" sqref="D23"/>
    </sheetView>
  </sheetViews>
  <sheetFormatPr defaultRowHeight="12.75"/>
  <cols>
    <col min="1" max="1" width="34.7109375" customWidth="1"/>
    <col min="2" max="2" width="10.140625" customWidth="1"/>
    <col min="3" max="3" width="8.28515625" customWidth="1"/>
    <col min="4" max="4" width="12" customWidth="1"/>
    <col min="5" max="5" width="10" customWidth="1"/>
    <col min="6" max="6" width="9.140625" bestFit="1" customWidth="1"/>
    <col min="7" max="7" width="7.28515625" bestFit="1" customWidth="1"/>
    <col min="8" max="9" width="8.7109375" customWidth="1"/>
  </cols>
  <sheetData>
    <row r="1" spans="1:9" ht="16.5" customHeight="1">
      <c r="A1" s="29" t="s">
        <v>0</v>
      </c>
      <c r="B1" s="29"/>
      <c r="C1" s="29"/>
      <c r="D1" s="29"/>
      <c r="E1" s="29"/>
      <c r="F1" s="29"/>
      <c r="G1" s="29"/>
      <c r="H1" s="10"/>
      <c r="I1" s="10"/>
    </row>
    <row r="2" spans="1:9" ht="12.75" customHeight="1" thickBot="1">
      <c r="A2" s="30" t="s">
        <v>1</v>
      </c>
      <c r="B2" s="30"/>
      <c r="C2" s="30"/>
      <c r="D2" s="30"/>
      <c r="E2" s="30"/>
      <c r="F2" s="30"/>
      <c r="G2" s="30"/>
      <c r="H2" s="11"/>
      <c r="I2" s="11"/>
    </row>
    <row r="3" spans="1:9" ht="31.5" customHeight="1">
      <c r="A3" s="31"/>
      <c r="B3" s="34" t="s">
        <v>14</v>
      </c>
      <c r="C3" s="34" t="s">
        <v>15</v>
      </c>
      <c r="D3" s="34" t="s">
        <v>20</v>
      </c>
      <c r="E3" s="34" t="s">
        <v>13</v>
      </c>
      <c r="F3" s="26" t="s">
        <v>18</v>
      </c>
      <c r="G3" s="26"/>
      <c r="H3" s="8"/>
    </row>
    <row r="4" spans="1:9">
      <c r="A4" s="32"/>
      <c r="B4" s="35"/>
      <c r="C4" s="35"/>
      <c r="D4" s="35"/>
      <c r="E4" s="35"/>
      <c r="F4" s="27" t="s">
        <v>19</v>
      </c>
      <c r="G4" s="27"/>
    </row>
    <row r="5" spans="1:9">
      <c r="A5" s="33"/>
      <c r="B5" s="36"/>
      <c r="C5" s="36"/>
      <c r="D5" s="36"/>
      <c r="E5" s="36"/>
      <c r="F5" s="1" t="s">
        <v>2</v>
      </c>
      <c r="G5" s="1" t="s">
        <v>3</v>
      </c>
    </row>
    <row r="6" spans="1:9" ht="13.5" customHeight="1">
      <c r="A6" s="2" t="s">
        <v>7</v>
      </c>
      <c r="B6" s="20">
        <v>5615.33</v>
      </c>
      <c r="C6" s="20">
        <v>439.17</v>
      </c>
      <c r="D6" s="20">
        <v>5563.92</v>
      </c>
      <c r="E6" s="20">
        <v>6253.54</v>
      </c>
      <c r="F6" s="13">
        <f>E6-D6</f>
        <v>689.61999999999989</v>
      </c>
      <c r="G6" s="12">
        <f>IF(D6=0,"N/A  ",F6/D6)</f>
        <v>0.12394498842542666</v>
      </c>
    </row>
    <row r="7" spans="1:9" ht="13.5" customHeight="1">
      <c r="A7" s="2" t="s">
        <v>8</v>
      </c>
      <c r="B7" s="21">
        <v>872.77</v>
      </c>
      <c r="C7" s="21">
        <v>15</v>
      </c>
      <c r="D7" s="21">
        <v>872.76</v>
      </c>
      <c r="E7" s="21">
        <v>911.2</v>
      </c>
      <c r="F7" s="15">
        <f>E7-D7</f>
        <v>38.440000000000055</v>
      </c>
      <c r="G7" s="12">
        <f>IF(D7=0,"N/A  ",F7/D7)</f>
        <v>4.4044181676520529E-2</v>
      </c>
    </row>
    <row r="8" spans="1:9" ht="13.5" customHeight="1">
      <c r="A8" s="3" t="s">
        <v>9</v>
      </c>
      <c r="B8" s="22">
        <v>165.9</v>
      </c>
      <c r="C8" s="22">
        <v>146</v>
      </c>
      <c r="D8" s="22">
        <v>117.29</v>
      </c>
      <c r="E8" s="22">
        <v>224.68</v>
      </c>
      <c r="F8" s="15">
        <f>E8-D8</f>
        <v>107.39</v>
      </c>
      <c r="G8" s="12">
        <f>IF(D8=0,"N/A  ",F8/D8)</f>
        <v>0.91559382726575156</v>
      </c>
    </row>
    <row r="9" spans="1:9" ht="13.5" customHeight="1">
      <c r="A9" s="9" t="s">
        <v>10</v>
      </c>
      <c r="B9" s="23"/>
      <c r="C9" s="23"/>
      <c r="D9" s="23"/>
      <c r="E9" s="23"/>
      <c r="F9" s="15"/>
      <c r="G9" s="12"/>
    </row>
    <row r="10" spans="1:9" ht="13.5" customHeight="1">
      <c r="A10" s="2" t="s">
        <v>11</v>
      </c>
      <c r="B10" s="21">
        <v>299.85000000000002</v>
      </c>
      <c r="C10" s="21">
        <v>0</v>
      </c>
      <c r="D10" s="21">
        <v>300</v>
      </c>
      <c r="E10" s="21">
        <v>357.74</v>
      </c>
      <c r="F10" s="15">
        <f>E10-D10</f>
        <v>57.740000000000009</v>
      </c>
      <c r="G10" s="12">
        <f>IF(D10=0,"N/A  ",F10/D10)</f>
        <v>0.1924666666666667</v>
      </c>
    </row>
    <row r="11" spans="1:9" ht="13.5" customHeight="1">
      <c r="A11" s="2" t="s">
        <v>4</v>
      </c>
      <c r="B11" s="21">
        <v>4.38</v>
      </c>
      <c r="C11" s="21">
        <v>0</v>
      </c>
      <c r="D11" s="21">
        <v>4.54</v>
      </c>
      <c r="E11" s="21">
        <f>'[1]FY 2011 Request'!$V$162</f>
        <v>4.84</v>
      </c>
      <c r="F11" s="15">
        <f>E11-D11</f>
        <v>0.29999999999999982</v>
      </c>
      <c r="G11" s="12">
        <f>IF(D11=0,"N/A  ",F11/D11)</f>
        <v>6.607929515418498E-2</v>
      </c>
    </row>
    <row r="12" spans="1:9" ht="13.5" customHeight="1">
      <c r="A12" s="4" t="s">
        <v>5</v>
      </c>
      <c r="B12" s="24">
        <v>13.97</v>
      </c>
      <c r="C12" s="24">
        <v>0.05</v>
      </c>
      <c r="D12" s="24">
        <v>14</v>
      </c>
      <c r="E12" s="24">
        <v>15</v>
      </c>
      <c r="F12" s="15">
        <f>E12-D12</f>
        <v>1</v>
      </c>
      <c r="G12" s="16">
        <f>IF(D12=0,"N/A  ",F12/D12)</f>
        <v>7.1428571428571425E-2</v>
      </c>
    </row>
    <row r="13" spans="1:9" ht="13.5" customHeight="1" thickBot="1">
      <c r="A13" s="5" t="s">
        <v>6</v>
      </c>
      <c r="B13" s="25">
        <f>SUM(B6:B12)</f>
        <v>6972.2000000000007</v>
      </c>
      <c r="C13" s="25">
        <f>SUM(C6:C12)</f>
        <v>600.22</v>
      </c>
      <c r="D13" s="25">
        <f>SUM(D6:D12)</f>
        <v>6872.51</v>
      </c>
      <c r="E13" s="25">
        <f>SUM(E6:E12)</f>
        <v>7767</v>
      </c>
      <c r="F13" s="14">
        <f>E13-D13</f>
        <v>894.48999999999978</v>
      </c>
      <c r="G13" s="19">
        <f>IF(D13=0,"N/A  ",F13/D13)</f>
        <v>0.13015477605707373</v>
      </c>
    </row>
    <row r="14" spans="1:9" ht="12.75" customHeight="1">
      <c r="A14" s="17" t="s">
        <v>12</v>
      </c>
      <c r="B14" s="18"/>
      <c r="C14" s="18"/>
      <c r="D14" s="18"/>
      <c r="E14" s="18"/>
      <c r="F14" s="18"/>
      <c r="G14" s="18"/>
      <c r="H14" s="7"/>
      <c r="I14" s="6"/>
    </row>
    <row r="15" spans="1:9" ht="12.75" customHeight="1">
      <c r="A15" s="28" t="s">
        <v>16</v>
      </c>
      <c r="B15" s="28"/>
      <c r="C15" s="28"/>
      <c r="D15" s="28"/>
      <c r="E15" s="28"/>
      <c r="F15" s="28"/>
      <c r="G15" s="28"/>
      <c r="H15" s="6"/>
      <c r="I15" s="6"/>
    </row>
    <row r="16" spans="1:9" ht="12.75" customHeight="1">
      <c r="A16" s="28" t="s">
        <v>17</v>
      </c>
      <c r="B16" s="28"/>
      <c r="C16" s="28"/>
      <c r="D16" s="28"/>
      <c r="E16" s="28"/>
      <c r="F16" s="28"/>
      <c r="G16" s="28"/>
    </row>
    <row r="17" spans="1:7">
      <c r="A17" s="28"/>
      <c r="B17" s="28"/>
      <c r="C17" s="28"/>
      <c r="D17" s="28"/>
      <c r="E17" s="28"/>
      <c r="F17" s="28"/>
      <c r="G17" s="28"/>
    </row>
    <row r="18" spans="1:7">
      <c r="A18" s="28"/>
      <c r="B18" s="28"/>
      <c r="C18" s="28"/>
      <c r="D18" s="28"/>
      <c r="E18" s="28"/>
      <c r="F18" s="28"/>
      <c r="G18" s="28"/>
    </row>
  </sheetData>
  <mergeCells count="11">
    <mergeCell ref="F3:G3"/>
    <mergeCell ref="F4:G4"/>
    <mergeCell ref="A15:G15"/>
    <mergeCell ref="A16:G18"/>
    <mergeCell ref="A1:G1"/>
    <mergeCell ref="A2:G2"/>
    <mergeCell ref="A3:A5"/>
    <mergeCell ref="B3:B5"/>
    <mergeCell ref="E3:E5"/>
    <mergeCell ref="D3:D5"/>
    <mergeCell ref="C3:C5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Funding By Account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lelewis</cp:lastModifiedBy>
  <dcterms:created xsi:type="dcterms:W3CDTF">2007-09-05T13:34:39Z</dcterms:created>
  <dcterms:modified xsi:type="dcterms:W3CDTF">2011-02-10T17:55:54Z</dcterms:modified>
</cp:coreProperties>
</file>