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420" windowHeight="6765"/>
  </bookViews>
  <sheets>
    <sheet name="NEON Obligs" sheetId="1" r:id="rId1"/>
  </sheets>
  <calcPr calcId="125725"/>
</workbook>
</file>

<file path=xl/calcChain.xml><?xml version="1.0" encoding="utf-8"?>
<calcChain xmlns="http://schemas.openxmlformats.org/spreadsheetml/2006/main">
  <c r="I13" i="1"/>
  <c r="I14" s="1"/>
  <c r="H13"/>
  <c r="H14" s="1"/>
  <c r="G13"/>
  <c r="G14" s="1"/>
  <c r="F13"/>
  <c r="F14" s="1"/>
  <c r="E13"/>
  <c r="E14" s="1"/>
  <c r="D13"/>
  <c r="D14" s="1"/>
  <c r="C13"/>
  <c r="C14" s="1"/>
  <c r="B12"/>
  <c r="B13" s="1"/>
  <c r="I9"/>
  <c r="H9"/>
  <c r="G9"/>
  <c r="F9"/>
  <c r="E9"/>
  <c r="D9"/>
  <c r="C9"/>
  <c r="B6"/>
  <c r="B9" s="1"/>
  <c r="B14" l="1"/>
</calcChain>
</file>

<file path=xl/sharedStrings.xml><?xml version="1.0" encoding="utf-8"?>
<sst xmlns="http://schemas.openxmlformats.org/spreadsheetml/2006/main" count="25" uniqueCount="25">
  <si>
    <t>Total Obligations for NEON</t>
  </si>
  <si>
    <t>(Dollars in Millions)</t>
  </si>
  <si>
    <t>Prior</t>
  </si>
  <si>
    <t>FY 2012</t>
  </si>
  <si>
    <t>ESTIMATES</t>
  </si>
  <si>
    <t>Years</t>
  </si>
  <si>
    <t>Request</t>
  </si>
  <si>
    <t>FY 2013</t>
  </si>
  <si>
    <t>FY 2014</t>
  </si>
  <si>
    <t>FY 2015</t>
  </si>
  <si>
    <t>FY 2016</t>
  </si>
  <si>
    <t>FY 2017</t>
  </si>
  <si>
    <t>R&amp;RA Obligations:</t>
  </si>
  <si>
    <t>Concept &amp; Development</t>
  </si>
  <si>
    <t>Management and Operations</t>
  </si>
  <si>
    <t>ARRA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</si>
  <si>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</si>
  <si>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</si>
  <si>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</si>
  <si>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</si>
  <si>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</si>
  <si>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</si>
  <si>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t>FY 2010 Enacted/
Annualized</t>
  </si>
  <si>
    <r>
      <t>1</t>
    </r>
    <r>
      <rPr>
        <sz val="8"/>
        <color indexed="8"/>
        <rFont val="Times New Roman"/>
        <family val="1"/>
      </rPr>
      <t>A full-year 2011 appropriation was not enacted at the time the budget was prepared; therefore, this project is operating under a continuing resolution (P.L. 111-242, as amended).  The amounts shown above for 2011 reflect the annualized level provided by the continuing resolution.  The total funding presented in the FY 2011 Request is $38.0 million.  This includes $23.0 million for construction implementation and $15 million for concept and development.  Of the $23.0 million, $20.0 is requested in FY 2011 and $3.0 is available from prior year appropriations.  Any FY 2011 funding shortfall might need to be addressed in future budgets and could impact the total project cost and schedule baseline.</t>
    </r>
  </si>
  <si>
    <r>
      <t>FY 2011 CR</t>
    </r>
    <r>
      <rPr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</si>
</sst>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">
    <numFmt numFmtId="164" formatCode="#,##0.00;#,##0.00;&quot;-&quot;?"/>
    <numFmt numFmtId="165" formatCode="&quot;$&quot;#,##0.00;\-&quot;$&quot;#,##0.00;&quot;-&quot;?"/>
  </numFmts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0" fontId="4" fillId="0" borderId="0" xfId="0" applyFont="1" applyFill="1" applyAlignment="1">
      <alignment horizontal="left" wrapText="1"/>
    </xf>
    <xf numFmtId="0" fontId="0" fillId="0" borderId="0" xfId="0" applyBorder="1"/>
    <xf numFmtId="0" fontId="4" fillId="0" borderId="0" xfId="0" applyFont="1" applyFill="1" applyAlignment="1">
      <alignment wrapText="1"/>
    </xf>
    <xf numFmtId="164" fontId="1" fillId="0" borderId="0" xfId="0" applyNumberFormat="1" applyFont="1" applyFill="1" applyAlignment="1">
      <alignment vertical="center"/>
    </xf>
    <xf numFmtId="16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/>
    <xf numFmtId="164" fontId="9" fillId="2" borderId="0" xfId="0" applyNumberFormat="1" applyFont="1" applyFill="1" applyBorder="1" applyAlignment="1"/>
    <xf numFmtId="164" fontId="6" fillId="0" borderId="0" xfId="0" applyNumberFormat="1" applyFont="1" applyFill="1" applyAlignment="1"/>
    <xf numFmtId="165" fontId="6" fillId="0" borderId="0" xfId="0" applyNumberFormat="1" applyFont="1" applyFill="1" applyAlignment="1"/>
    <xf numFmtId="165" fontId="6" fillId="0" borderId="0" xfId="0" applyNumberFormat="1" applyFont="1" applyFill="1" applyBorder="1" applyAlignment="1"/>
    <xf numFmtId="165" fontId="6" fillId="2" borderId="0" xfId="0" applyNumberFormat="1" applyFont="1" applyFill="1" applyAlignment="1"/>
    <xf numFmtId="164" fontId="6" fillId="0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6" fillId="0" borderId="3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6" fillId="2" borderId="0" xfId="0" applyNumberFormat="1" applyFont="1" applyFill="1" applyAlignment="1"/>
    <xf numFmtId="164" fontId="9" fillId="0" borderId="0" xfId="0" applyNumberFormat="1" applyFont="1" applyFill="1" applyAlignment="1"/>
    <xf numFmtId="164" fontId="9" fillId="2" borderId="0" xfId="0" applyNumberFormat="1" applyFont="1" applyFill="1" applyAlignment="1"/>
    <xf numFmtId="165" fontId="6" fillId="0" borderId="3" xfId="0" applyNumberFormat="1" applyFont="1" applyFill="1" applyBorder="1" applyAlignment="1"/>
    <xf numFmtId="165" fontId="6" fillId="0" borderId="1" xfId="0" applyNumberFormat="1" applyFont="1" applyFill="1" applyBorder="1" applyAlignment="1"/>
    <xf numFmtId="164" fontId="7" fillId="0" borderId="5" xfId="0" applyNumberFormat="1" applyFont="1" applyFill="1" applyBorder="1" applyAlignment="1"/>
    <xf numFmtId="165" fontId="7" fillId="0" borderId="5" xfId="0" applyNumberFormat="1" applyFont="1" applyFill="1" applyBorder="1" applyAlignment="1"/>
    <xf numFmtId="165" fontId="7" fillId="2" borderId="5" xfId="0" applyNumberFormat="1" applyFont="1" applyFill="1" applyBorder="1" applyAlignment="1"/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/>
    <xf numFmtId="165" fontId="6" fillId="2" borderId="9" xfId="0" applyNumberFormat="1" applyFont="1" applyFill="1" applyBorder="1" applyAlignment="1"/>
    <xf numFmtId="164" fontId="6" fillId="2" borderId="9" xfId="0" applyNumberFormat="1" applyFont="1" applyFill="1" applyBorder="1" applyAlignment="1"/>
    <xf numFmtId="164" fontId="6" fillId="2" borderId="8" xfId="0" applyNumberFormat="1" applyFont="1" applyFill="1" applyBorder="1" applyAlignment="1"/>
    <xf numFmtId="165" fontId="7" fillId="2" borderId="6" xfId="0" applyNumberFormat="1" applyFont="1" applyFill="1" applyBorder="1" applyAlignment="1"/>
    <xf numFmtId="164" fontId="7" fillId="3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Normal="100" workbookViewId="0">
      <selection activeCell="K11" sqref="K11"/>
    </sheetView>
  </sheetViews>
  <sheetFormatPr defaultRowHeight="15"/>
  <cols>
    <col min="1" max="1" width="22.28515625" customWidth="1"/>
    <col min="2" max="2" width="6.85546875" bestFit="1" customWidth="1"/>
    <col min="3" max="3" width="11.85546875" customWidth="1"/>
    <col min="4" max="9" width="7.85546875" bestFit="1" customWidth="1"/>
    <col min="10" max="10" width="7.140625" bestFit="1" customWidth="1"/>
  </cols>
  <sheetData>
    <row r="1" spans="1:10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6"/>
    </row>
    <row r="2" spans="1:10" ht="15.75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36.75">
      <c r="A3" s="7"/>
      <c r="B3" s="7" t="s">
        <v>2</v>
      </c>
      <c r="C3" s="8" t="s">
        <v>22</v>
      </c>
      <c r="D3" s="31" t="s">
        <v>3</v>
      </c>
      <c r="E3" s="38" t="s">
        <v>4</v>
      </c>
      <c r="F3" s="38"/>
      <c r="G3" s="38"/>
      <c r="H3" s="38"/>
      <c r="I3" s="38"/>
      <c r="J3" s="4"/>
    </row>
    <row r="4" spans="1:10" ht="16.5" customHeight="1">
      <c r="A4" s="9"/>
      <c r="B4" s="9" t="s">
        <v>5</v>
      </c>
      <c r="C4" s="10" t="s">
        <v>24</v>
      </c>
      <c r="D4" s="32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10">
      <c r="A5" s="11" t="s">
        <v>12</v>
      </c>
      <c r="B5" s="12"/>
      <c r="C5" s="13"/>
      <c r="D5" s="33"/>
      <c r="E5" s="14"/>
      <c r="F5" s="14"/>
      <c r="G5" s="14"/>
      <c r="H5" s="14"/>
      <c r="I5" s="14"/>
    </row>
    <row r="6" spans="1:10">
      <c r="A6" s="15" t="s">
        <v>13</v>
      </c>
      <c r="B6" s="16">
        <f>11.81+5.94+13.83+13.26</f>
        <v>44.839999999999996</v>
      </c>
      <c r="C6" s="17">
        <v>25.45</v>
      </c>
      <c r="D6" s="34">
        <v>7</v>
      </c>
      <c r="E6" s="18">
        <v>3</v>
      </c>
      <c r="F6" s="18">
        <v>0</v>
      </c>
      <c r="G6" s="18">
        <v>0</v>
      </c>
      <c r="H6" s="18">
        <v>0</v>
      </c>
      <c r="I6" s="18">
        <v>0</v>
      </c>
    </row>
    <row r="7" spans="1:10">
      <c r="A7" s="19" t="s">
        <v>14</v>
      </c>
      <c r="B7" s="19">
        <v>0</v>
      </c>
      <c r="C7" s="19">
        <v>0</v>
      </c>
      <c r="D7" s="35">
        <v>15.93</v>
      </c>
      <c r="E7" s="20">
        <v>30.39</v>
      </c>
      <c r="F7" s="20">
        <v>38.18</v>
      </c>
      <c r="G7" s="20">
        <v>45.51</v>
      </c>
      <c r="H7" s="20">
        <v>79.91</v>
      </c>
      <c r="I7" s="20">
        <v>83.1</v>
      </c>
    </row>
    <row r="8" spans="1:10">
      <c r="A8" s="21" t="s">
        <v>15</v>
      </c>
      <c r="B8" s="21">
        <v>9.9600000000000009</v>
      </c>
      <c r="C8" s="21">
        <v>0</v>
      </c>
      <c r="D8" s="36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</row>
    <row r="9" spans="1:10">
      <c r="A9" s="15" t="s">
        <v>16</v>
      </c>
      <c r="B9" s="16">
        <f t="shared" ref="B9:I9" si="0">SUM(B6:B8)</f>
        <v>54.8</v>
      </c>
      <c r="C9" s="17">
        <f t="shared" si="0"/>
        <v>25.45</v>
      </c>
      <c r="D9" s="34">
        <f>SUM(D6:D8)</f>
        <v>22.93</v>
      </c>
      <c r="E9" s="18">
        <f t="shared" si="0"/>
        <v>33.39</v>
      </c>
      <c r="F9" s="18">
        <f t="shared" si="0"/>
        <v>38.18</v>
      </c>
      <c r="G9" s="18">
        <f t="shared" si="0"/>
        <v>45.51</v>
      </c>
      <c r="H9" s="18">
        <f t="shared" si="0"/>
        <v>79.91</v>
      </c>
      <c r="I9" s="18">
        <f t="shared" si="0"/>
        <v>83.1</v>
      </c>
    </row>
    <row r="10" spans="1:10" ht="7.5" customHeight="1">
      <c r="A10" s="15"/>
      <c r="B10" s="15"/>
      <c r="C10" s="19"/>
      <c r="D10" s="35"/>
      <c r="E10" s="23"/>
      <c r="F10" s="23"/>
      <c r="G10" s="23"/>
      <c r="H10" s="23"/>
      <c r="I10" s="23"/>
    </row>
    <row r="11" spans="1:10">
      <c r="A11" s="24" t="s">
        <v>17</v>
      </c>
      <c r="B11" s="24"/>
      <c r="C11" s="11"/>
      <c r="D11" s="33"/>
      <c r="E11" s="25"/>
      <c r="F11" s="25"/>
      <c r="G11" s="25"/>
      <c r="H11" s="25"/>
      <c r="I11" s="25"/>
    </row>
    <row r="12" spans="1:10">
      <c r="A12" s="21" t="s">
        <v>18</v>
      </c>
      <c r="B12" s="26">
        <f>0+0</f>
        <v>0</v>
      </c>
      <c r="C12" s="26">
        <v>0</v>
      </c>
      <c r="D12" s="36">
        <v>87.92</v>
      </c>
      <c r="E12" s="22">
        <v>101.07</v>
      </c>
      <c r="F12" s="22">
        <v>103.43</v>
      </c>
      <c r="G12" s="22">
        <v>86.23</v>
      </c>
      <c r="H12" s="22">
        <v>32.07</v>
      </c>
      <c r="I12" s="22">
        <v>0</v>
      </c>
    </row>
    <row r="13" spans="1:10" ht="15.75" thickBot="1">
      <c r="A13" s="19" t="s">
        <v>19</v>
      </c>
      <c r="B13" s="16">
        <f t="shared" ref="B13:I13" si="1">SUM(B12)</f>
        <v>0</v>
      </c>
      <c r="C13" s="27">
        <f t="shared" si="1"/>
        <v>0</v>
      </c>
      <c r="D13" s="34">
        <f t="shared" si="1"/>
        <v>87.92</v>
      </c>
      <c r="E13" s="18">
        <f t="shared" si="1"/>
        <v>101.07</v>
      </c>
      <c r="F13" s="18">
        <f t="shared" si="1"/>
        <v>103.43</v>
      </c>
      <c r="G13" s="18">
        <f t="shared" si="1"/>
        <v>86.23</v>
      </c>
      <c r="H13" s="18">
        <f t="shared" si="1"/>
        <v>32.07</v>
      </c>
      <c r="I13" s="18">
        <f t="shared" si="1"/>
        <v>0</v>
      </c>
    </row>
    <row r="14" spans="1:10" ht="15.75" thickBot="1">
      <c r="A14" s="28" t="s">
        <v>20</v>
      </c>
      <c r="B14" s="29">
        <f t="shared" ref="B14:I14" si="2">B13+B9</f>
        <v>54.8</v>
      </c>
      <c r="C14" s="29">
        <f t="shared" si="2"/>
        <v>25.45</v>
      </c>
      <c r="D14" s="37">
        <f>D13+D9</f>
        <v>110.85</v>
      </c>
      <c r="E14" s="30">
        <f t="shared" si="2"/>
        <v>134.45999999999998</v>
      </c>
      <c r="F14" s="30">
        <f t="shared" si="2"/>
        <v>141.61000000000001</v>
      </c>
      <c r="G14" s="30">
        <f t="shared" si="2"/>
        <v>131.74</v>
      </c>
      <c r="H14" s="30">
        <f t="shared" si="2"/>
        <v>111.97999999999999</v>
      </c>
      <c r="I14" s="30">
        <f t="shared" si="2"/>
        <v>83.1</v>
      </c>
    </row>
    <row r="15" spans="1:10">
      <c r="A15" s="40" t="s">
        <v>21</v>
      </c>
      <c r="B15" s="40"/>
      <c r="C15" s="40"/>
      <c r="D15" s="40"/>
      <c r="E15" s="40"/>
      <c r="F15" s="40"/>
      <c r="G15" s="40"/>
      <c r="H15" s="40"/>
      <c r="I15" s="40"/>
      <c r="J15" s="1"/>
    </row>
    <row r="16" spans="1:10" s="3" customFormat="1" ht="68.25" customHeight="1">
      <c r="A16" s="39" t="s">
        <v>23</v>
      </c>
      <c r="B16" s="39"/>
      <c r="C16" s="39"/>
      <c r="D16" s="39"/>
      <c r="E16" s="39"/>
      <c r="F16" s="39"/>
      <c r="G16" s="39"/>
      <c r="H16" s="39"/>
      <c r="I16" s="39"/>
      <c r="J16" s="5"/>
    </row>
  </sheetData>
  <mergeCells count="5">
    <mergeCell ref="E3:I3"/>
    <mergeCell ref="A16:I16"/>
    <mergeCell ref="A15:I15"/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Obligs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2011-01-07T19:15:44Z</dcterms:created>
  <dcterms:modified xsi:type="dcterms:W3CDTF">2011-02-10T18:28:34Z</dcterms:modified>
</cp:coreProperties>
</file>