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NSF Selected XCuts" sheetId="1" r:id="rId1"/>
  </sheets>
  <definedNames>
    <definedName name="_xlnm.Print_Area" localSheetId="0">'NSF Selected XCuts'!$A$1:$J$56</definedName>
  </definedNames>
  <calcPr calcId="125725"/>
</workbook>
</file>

<file path=xl/calcChain.xml><?xml version="1.0" encoding="utf-8"?>
<calcChain xmlns="http://schemas.openxmlformats.org/spreadsheetml/2006/main">
  <c r="G55" i="1"/>
  <c r="J54"/>
  <c r="G54"/>
  <c r="I52"/>
  <c r="G51"/>
  <c r="J51"/>
  <c r="H51"/>
  <c r="G50"/>
  <c r="I45"/>
  <c r="H48"/>
  <c r="G43"/>
  <c r="J42"/>
  <c r="I41"/>
  <c r="J41" s="1"/>
  <c r="G41"/>
  <c r="I40"/>
  <c r="J40" s="1"/>
  <c r="J39"/>
  <c r="H39"/>
  <c r="J36"/>
  <c r="H36"/>
  <c r="I31"/>
  <c r="I29"/>
  <c r="J29" s="1"/>
  <c r="J26"/>
  <c r="G26"/>
  <c r="G25"/>
  <c r="G23"/>
  <c r="G22"/>
  <c r="G21"/>
  <c r="J21"/>
  <c r="H21"/>
  <c r="I20"/>
  <c r="J20" s="1"/>
  <c r="I19"/>
  <c r="J18"/>
  <c r="I17"/>
  <c r="J17" s="1"/>
  <c r="G13"/>
  <c r="J12"/>
  <c r="H12"/>
  <c r="G11"/>
  <c r="G10"/>
  <c r="G9"/>
  <c r="I8"/>
  <c r="J8" s="1"/>
  <c r="H9" l="1"/>
  <c r="I11"/>
  <c r="J11" s="1"/>
  <c r="I12"/>
  <c r="I13"/>
  <c r="J13" s="1"/>
  <c r="G19"/>
  <c r="G31"/>
  <c r="G37"/>
  <c r="G39"/>
  <c r="G40"/>
  <c r="G42"/>
  <c r="I44"/>
  <c r="J44" s="1"/>
  <c r="G15"/>
  <c r="H15" s="1"/>
  <c r="G18"/>
  <c r="G27"/>
  <c r="H27" s="1"/>
  <c r="G30"/>
  <c r="G35"/>
  <c r="H35" s="1"/>
  <c r="G38"/>
  <c r="G53"/>
  <c r="H53" s="1"/>
  <c r="H40"/>
  <c r="I9"/>
  <c r="J9" s="1"/>
  <c r="H13"/>
  <c r="G14"/>
  <c r="I15"/>
  <c r="I16"/>
  <c r="J16" s="1"/>
  <c r="G17"/>
  <c r="I21"/>
  <c r="I27"/>
  <c r="I28"/>
  <c r="J28" s="1"/>
  <c r="G29"/>
  <c r="H29" s="1"/>
  <c r="H31"/>
  <c r="I35"/>
  <c r="I36"/>
  <c r="I37"/>
  <c r="J37" s="1"/>
  <c r="I53"/>
  <c r="J53" s="1"/>
  <c r="I33"/>
  <c r="J33" s="1"/>
  <c r="G34"/>
  <c r="H34" s="1"/>
  <c r="I34"/>
  <c r="G48"/>
  <c r="H11"/>
  <c r="J34"/>
  <c r="H43"/>
  <c r="H50"/>
  <c r="H55"/>
  <c r="I49"/>
  <c r="J49" s="1"/>
  <c r="J52"/>
  <c r="G8"/>
  <c r="H8" s="1"/>
  <c r="I10"/>
  <c r="J10" s="1"/>
  <c r="G12"/>
  <c r="I14"/>
  <c r="J14" s="1"/>
  <c r="J15"/>
  <c r="G16"/>
  <c r="H16" s="1"/>
  <c r="I18"/>
  <c r="J19"/>
  <c r="G20"/>
  <c r="H20" s="1"/>
  <c r="I22"/>
  <c r="J22" s="1"/>
  <c r="G24"/>
  <c r="H24" s="1"/>
  <c r="H25"/>
  <c r="I26"/>
  <c r="J27"/>
  <c r="G28"/>
  <c r="H28" s="1"/>
  <c r="I30"/>
  <c r="J30" s="1"/>
  <c r="J31"/>
  <c r="G33"/>
  <c r="J35"/>
  <c r="G36"/>
  <c r="H37"/>
  <c r="I38"/>
  <c r="J38" s="1"/>
  <c r="H41"/>
  <c r="I42"/>
  <c r="G44"/>
  <c r="H44" s="1"/>
  <c r="H45"/>
  <c r="I46"/>
  <c r="I50"/>
  <c r="J50" s="1"/>
  <c r="G52"/>
  <c r="H52" s="1"/>
  <c r="I54"/>
  <c r="H10"/>
  <c r="H14"/>
  <c r="H18"/>
  <c r="H22"/>
  <c r="I23"/>
  <c r="J23" s="1"/>
  <c r="H26"/>
  <c r="H30"/>
  <c r="H38"/>
  <c r="I39"/>
  <c r="H42"/>
  <c r="I43"/>
  <c r="J43" s="1"/>
  <c r="G45"/>
  <c r="I51"/>
  <c r="H54"/>
  <c r="I55"/>
  <c r="J55" s="1"/>
  <c r="H23"/>
  <c r="I24"/>
  <c r="J24" s="1"/>
  <c r="J45"/>
  <c r="G46"/>
  <c r="H46" s="1"/>
  <c r="J48"/>
  <c r="I25"/>
  <c r="J25" s="1"/>
  <c r="J46"/>
  <c r="I32" l="1"/>
  <c r="J32" s="1"/>
  <c r="G32"/>
  <c r="H32" s="1"/>
  <c r="G47"/>
  <c r="I47"/>
  <c r="J47" s="1"/>
  <c r="H47"/>
  <c r="H33"/>
  <c r="G49"/>
  <c r="H49" s="1"/>
  <c r="I48"/>
</calcChain>
</file>

<file path=xl/sharedStrings.xml><?xml version="1.0" encoding="utf-8"?>
<sst xmlns="http://schemas.openxmlformats.org/spreadsheetml/2006/main" count="82" uniqueCount="33">
  <si>
    <t>National Science Foundation</t>
  </si>
  <si>
    <t>Selected Cross-Cutting Programs</t>
  </si>
  <si>
    <t>FY 2013 Request to Congress</t>
  </si>
  <si>
    <t>(Dollars in Millions)</t>
  </si>
  <si>
    <t>FY 2011 Actual</t>
  </si>
  <si>
    <t>FY 2013 Request</t>
  </si>
  <si>
    <t>FY 2013 Request change over:</t>
  </si>
  <si>
    <t>FY 2011
Actual</t>
  </si>
  <si>
    <t>Amount</t>
  </si>
  <si>
    <t>Percent</t>
  </si>
  <si>
    <t>ADVANCE</t>
  </si>
  <si>
    <t>Research &amp; Related Activities</t>
  </si>
  <si>
    <t>Education &amp; Human Resources</t>
  </si>
  <si>
    <t>Total, NSF</t>
  </si>
  <si>
    <t>Research at the Interface of Biological, Math, and Physical Sciences (BioMaPS)</t>
  </si>
  <si>
    <t>Climate Change Education Program</t>
  </si>
  <si>
    <t>Enhancing Access to the Radio Spectrum (EARS)</t>
  </si>
  <si>
    <t>Faculty Early Career Development - CAREER</t>
  </si>
  <si>
    <t>Graduate Research Fellowship - GRF</t>
  </si>
  <si>
    <t>Graduate STEM Fellows in K-12 Education - GK-12</t>
  </si>
  <si>
    <t>Integrative Graduate Education and Research Traineeship - IGERT</t>
  </si>
  <si>
    <t>Total, Graduate Fellowships &amp; Traineeships</t>
  </si>
  <si>
    <t>Long-Term Ecological Research Sites - LTER</t>
  </si>
  <si>
    <t>Research Experiences for Teachers - RET</t>
  </si>
  <si>
    <t>Research Experiences for Undergraduates - REU - Sites Only</t>
  </si>
  <si>
    <t>Research Experiences for Undergraduates - REU - Supplements Only</t>
  </si>
  <si>
    <t>Total, Research Experiences for Undergraduates - REU</t>
  </si>
  <si>
    <t>Research in Undergraduate Institutions - RUI</t>
  </si>
  <si>
    <t>Science and Technology Centers - STCs</t>
  </si>
  <si>
    <t>Totals may not add due to rounding.</t>
  </si>
  <si>
    <t>N/A</t>
  </si>
  <si>
    <t>FY 2012 Estimate</t>
  </si>
  <si>
    <t>FY 2012
Estimate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</si>
</sst>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&quot;$&quot;#,##0.00"/>
    <numFmt numFmtId="166" formatCode="&quot;$&quot;#,##0.00;\-&quot;$&quot;#,##0.00;&quot;-&quot;??"/>
    <numFmt numFmtId="167" formatCode="0.0%;\-0.0%;&quot;-&quot;??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15" xfId="0" applyFont="1" applyBorder="1" applyAlignment="1"/>
    <xf numFmtId="0" fontId="5" fillId="0" borderId="0" xfId="0" applyFont="1" applyBorder="1" applyAlignment="1"/>
    <xf numFmtId="4" fontId="5" fillId="0" borderId="16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164" fontId="5" fillId="0" borderId="11" xfId="1" applyNumberFormat="1" applyFont="1" applyBorder="1" applyAlignment="1">
      <alignment horizontal="right"/>
    </xf>
    <xf numFmtId="0" fontId="0" fillId="0" borderId="17" xfId="0" applyBorder="1"/>
    <xf numFmtId="0" fontId="4" fillId="0" borderId="1" xfId="0" applyFont="1" applyBorder="1" applyAlignment="1"/>
    <xf numFmtId="165" fontId="4" fillId="0" borderId="18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4" fontId="4" fillId="0" borderId="14" xfId="1" applyNumberFormat="1" applyFont="1" applyBorder="1" applyAlignment="1">
      <alignment horizontal="right"/>
    </xf>
    <xf numFmtId="0" fontId="0" fillId="0" borderId="21" xfId="0" applyBorder="1"/>
    <xf numFmtId="0" fontId="4" fillId="0" borderId="22" xfId="0" applyFont="1" applyBorder="1" applyAlignment="1"/>
    <xf numFmtId="165" fontId="4" fillId="0" borderId="23" xfId="0" applyNumberFormat="1" applyFont="1" applyBorder="1" applyAlignment="1">
      <alignment horizontal="right"/>
    </xf>
    <xf numFmtId="165" fontId="4" fillId="0" borderId="24" xfId="0" applyNumberFormat="1" applyFont="1" applyBorder="1" applyAlignment="1">
      <alignment horizontal="right"/>
    </xf>
    <xf numFmtId="165" fontId="4" fillId="0" borderId="22" xfId="0" applyNumberFormat="1" applyFont="1" applyBorder="1" applyAlignment="1">
      <alignment horizontal="right"/>
    </xf>
    <xf numFmtId="164" fontId="4" fillId="0" borderId="25" xfId="1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165" fontId="5" fillId="0" borderId="26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5" fillId="0" borderId="28" xfId="0" applyFont="1" applyBorder="1" applyAlignment="1"/>
    <xf numFmtId="4" fontId="5" fillId="0" borderId="4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5" fillId="0" borderId="0" xfId="0" applyFont="1"/>
    <xf numFmtId="166" fontId="5" fillId="0" borderId="9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6" fontId="5" fillId="0" borderId="26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 wrapText="1"/>
    </xf>
    <xf numFmtId="167" fontId="5" fillId="0" borderId="14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showZeros="0" tabSelected="1" zoomScale="84" zoomScaleNormal="84" workbookViewId="0">
      <selection activeCell="M10" sqref="M10"/>
    </sheetView>
  </sheetViews>
  <sheetFormatPr defaultRowHeight="15"/>
  <cols>
    <col min="1" max="1" width="35.7109375" customWidth="1"/>
    <col min="2" max="2" width="16.85546875" customWidth="1"/>
    <col min="3" max="3" width="11" bestFit="1" customWidth="1"/>
    <col min="4" max="4" width="8.5703125" customWidth="1"/>
    <col min="8" max="8" width="8.5703125" customWidth="1"/>
    <col min="9" max="10" width="8.85546875" customWidth="1"/>
  </cols>
  <sheetData>
    <row r="1" spans="1:10" ht="18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8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 thickBo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.75" thickBot="1">
      <c r="A5" s="35" t="s">
        <v>1</v>
      </c>
      <c r="B5" s="36"/>
      <c r="C5" s="36"/>
      <c r="D5" s="41" t="s">
        <v>4</v>
      </c>
      <c r="E5" s="44" t="s">
        <v>31</v>
      </c>
      <c r="F5" s="41" t="s">
        <v>5</v>
      </c>
      <c r="G5" s="47" t="s">
        <v>6</v>
      </c>
      <c r="H5" s="48"/>
      <c r="I5" s="48"/>
      <c r="J5" s="49"/>
    </row>
    <row r="6" spans="1:10" ht="35.25" customHeight="1">
      <c r="A6" s="37"/>
      <c r="B6" s="38"/>
      <c r="C6" s="38"/>
      <c r="D6" s="42"/>
      <c r="E6" s="45"/>
      <c r="F6" s="42"/>
      <c r="G6" s="50" t="s">
        <v>7</v>
      </c>
      <c r="H6" s="51"/>
      <c r="I6" s="50" t="s">
        <v>32</v>
      </c>
      <c r="J6" s="51"/>
    </row>
    <row r="7" spans="1:10" ht="15.75" thickBot="1">
      <c r="A7" s="39"/>
      <c r="B7" s="40"/>
      <c r="C7" s="40"/>
      <c r="D7" s="43"/>
      <c r="E7" s="46"/>
      <c r="F7" s="43"/>
      <c r="G7" s="32" t="s">
        <v>8</v>
      </c>
      <c r="H7" s="30" t="s">
        <v>9</v>
      </c>
      <c r="I7" s="32" t="s">
        <v>8</v>
      </c>
      <c r="J7" s="30" t="s">
        <v>9</v>
      </c>
    </row>
    <row r="8" spans="1:10">
      <c r="A8" s="52" t="s">
        <v>10</v>
      </c>
      <c r="B8" s="1" t="s">
        <v>11</v>
      </c>
      <c r="C8" s="2"/>
      <c r="D8" s="3">
        <v>18.273616000000001</v>
      </c>
      <c r="E8" s="3">
        <v>16.420000000000002</v>
      </c>
      <c r="F8" s="4">
        <v>15.530000000000001</v>
      </c>
      <c r="G8" s="5">
        <f t="shared" ref="G8:G55" si="0">F8-D8</f>
        <v>-2.7436159999999994</v>
      </c>
      <c r="H8" s="6">
        <f t="shared" ref="H8:H55" si="1">IF(D8&lt;&gt;0,G8/D8,"N/A")</f>
        <v>-0.15014083693123459</v>
      </c>
      <c r="I8" s="5">
        <f>F8-E8</f>
        <v>-0.89000000000000057</v>
      </c>
      <c r="J8" s="6">
        <f>IF(E8&lt;&gt;0,I8/E8,"N/A")</f>
        <v>-5.4202192448233891E-2</v>
      </c>
    </row>
    <row r="9" spans="1:10">
      <c r="A9" s="53"/>
      <c r="B9" s="1" t="s">
        <v>12</v>
      </c>
      <c r="C9" s="2"/>
      <c r="D9" s="3">
        <v>1.518608</v>
      </c>
      <c r="E9" s="3">
        <v>1.53</v>
      </c>
      <c r="F9" s="4">
        <v>1.53</v>
      </c>
      <c r="G9" s="5">
        <f t="shared" si="0"/>
        <v>1.1392000000000069E-2</v>
      </c>
      <c r="H9" s="6">
        <f t="shared" si="1"/>
        <v>7.5016067345885637E-3</v>
      </c>
      <c r="I9" s="26">
        <f t="shared" ref="I9:I55" si="2">F9-E9</f>
        <v>0</v>
      </c>
      <c r="J9" s="27">
        <f t="shared" ref="J9:J55" si="3">IF(E9&lt;&gt;0,I9/E9,"N/A")</f>
        <v>0</v>
      </c>
    </row>
    <row r="10" spans="1:10" ht="15.75" thickBot="1">
      <c r="A10" s="54"/>
      <c r="B10" s="7"/>
      <c r="C10" s="8" t="s">
        <v>13</v>
      </c>
      <c r="D10" s="9">
        <v>19.792224000000001</v>
      </c>
      <c r="E10" s="9">
        <v>17.950000000000003</v>
      </c>
      <c r="F10" s="10">
        <v>17.060000000000002</v>
      </c>
      <c r="G10" s="11">
        <f t="shared" si="0"/>
        <v>-2.7322239999999987</v>
      </c>
      <c r="H10" s="12">
        <f t="shared" si="1"/>
        <v>-0.13804532527521912</v>
      </c>
      <c r="I10" s="11">
        <f t="shared" si="2"/>
        <v>-0.89000000000000057</v>
      </c>
      <c r="J10" s="12">
        <f t="shared" si="3"/>
        <v>-4.9582172701949888E-2</v>
      </c>
    </row>
    <row r="11" spans="1:10">
      <c r="A11" s="52" t="s">
        <v>14</v>
      </c>
      <c r="B11" s="1" t="s">
        <v>11</v>
      </c>
      <c r="C11" s="2"/>
      <c r="D11" s="3">
        <v>8.9380000000000006</v>
      </c>
      <c r="E11" s="3">
        <v>20</v>
      </c>
      <c r="F11" s="4">
        <v>30.17</v>
      </c>
      <c r="G11" s="5">
        <f t="shared" si="0"/>
        <v>21.231999999999999</v>
      </c>
      <c r="H11" s="6">
        <f t="shared" si="1"/>
        <v>2.3754754978742447</v>
      </c>
      <c r="I11" s="5">
        <f>F11-E11</f>
        <v>10.170000000000002</v>
      </c>
      <c r="J11" s="6">
        <f>IF(E11&lt;&gt;0,I11/E11,"N/A")</f>
        <v>0.50850000000000006</v>
      </c>
    </row>
    <row r="12" spans="1:10">
      <c r="A12" s="53"/>
      <c r="B12" s="1" t="s">
        <v>12</v>
      </c>
      <c r="C12" s="2"/>
      <c r="D12" s="26">
        <v>0</v>
      </c>
      <c r="E12" s="26">
        <v>0</v>
      </c>
      <c r="F12" s="26">
        <v>0</v>
      </c>
      <c r="G12" s="26">
        <f t="shared" si="0"/>
        <v>0</v>
      </c>
      <c r="H12" s="6" t="str">
        <f t="shared" si="1"/>
        <v>N/A</v>
      </c>
      <c r="I12" s="26">
        <f t="shared" ref="I12:I13" si="4">F12-E12</f>
        <v>0</v>
      </c>
      <c r="J12" s="6" t="str">
        <f t="shared" ref="J12:J13" si="5">IF(E12&lt;&gt;0,I12/E12,"N/A")</f>
        <v>N/A</v>
      </c>
    </row>
    <row r="13" spans="1:10" ht="15.75" thickBot="1">
      <c r="A13" s="54"/>
      <c r="B13" s="7"/>
      <c r="C13" s="8" t="s">
        <v>13</v>
      </c>
      <c r="D13" s="9">
        <v>8.9380000000000006</v>
      </c>
      <c r="E13" s="9">
        <v>20</v>
      </c>
      <c r="F13" s="10">
        <v>30.17</v>
      </c>
      <c r="G13" s="11">
        <f t="shared" si="0"/>
        <v>21.231999999999999</v>
      </c>
      <c r="H13" s="12">
        <f t="shared" si="1"/>
        <v>2.3754754978742447</v>
      </c>
      <c r="I13" s="11">
        <f t="shared" si="4"/>
        <v>10.170000000000002</v>
      </c>
      <c r="J13" s="12">
        <f t="shared" si="5"/>
        <v>0.50850000000000006</v>
      </c>
    </row>
    <row r="14" spans="1:10">
      <c r="A14" s="52" t="s">
        <v>15</v>
      </c>
      <c r="B14" s="1" t="s">
        <v>11</v>
      </c>
      <c r="C14" s="2"/>
      <c r="D14" s="3">
        <v>4.0557930000000004</v>
      </c>
      <c r="E14" s="3">
        <v>4.5</v>
      </c>
      <c r="F14" s="4">
        <v>1.5</v>
      </c>
      <c r="G14" s="5">
        <f t="shared" si="0"/>
        <v>-2.5557930000000004</v>
      </c>
      <c r="H14" s="6">
        <f t="shared" si="1"/>
        <v>-0.63015863975306441</v>
      </c>
      <c r="I14" s="5">
        <f t="shared" si="2"/>
        <v>-3</v>
      </c>
      <c r="J14" s="6">
        <f t="shared" si="3"/>
        <v>-0.66666666666666663</v>
      </c>
    </row>
    <row r="15" spans="1:10">
      <c r="A15" s="53"/>
      <c r="B15" s="1" t="s">
        <v>12</v>
      </c>
      <c r="C15" s="2"/>
      <c r="D15" s="3">
        <v>5.4311290000000003</v>
      </c>
      <c r="E15" s="3">
        <v>5.5</v>
      </c>
      <c r="F15" s="4">
        <v>4.76</v>
      </c>
      <c r="G15" s="5">
        <f t="shared" si="0"/>
        <v>-0.67112900000000053</v>
      </c>
      <c r="H15" s="6">
        <f t="shared" si="1"/>
        <v>-0.12357080820580776</v>
      </c>
      <c r="I15" s="5">
        <f t="shared" si="2"/>
        <v>-0.74000000000000021</v>
      </c>
      <c r="J15" s="6">
        <f t="shared" si="3"/>
        <v>-0.13454545454545458</v>
      </c>
    </row>
    <row r="16" spans="1:10" ht="15.75" thickBot="1">
      <c r="A16" s="54"/>
      <c r="B16" s="7"/>
      <c r="C16" s="8" t="s">
        <v>13</v>
      </c>
      <c r="D16" s="9">
        <v>9.4869219999999999</v>
      </c>
      <c r="E16" s="9">
        <v>10</v>
      </c>
      <c r="F16" s="10">
        <v>6.26</v>
      </c>
      <c r="G16" s="11">
        <f t="shared" si="0"/>
        <v>-3.2269220000000001</v>
      </c>
      <c r="H16" s="12">
        <f t="shared" si="1"/>
        <v>-0.34014425332051851</v>
      </c>
      <c r="I16" s="11">
        <f t="shared" si="2"/>
        <v>-3.74</v>
      </c>
      <c r="J16" s="12">
        <f t="shared" si="3"/>
        <v>-0.374</v>
      </c>
    </row>
    <row r="17" spans="1:10">
      <c r="A17" s="52" t="s">
        <v>16</v>
      </c>
      <c r="B17" s="1" t="s">
        <v>11</v>
      </c>
      <c r="C17" s="2"/>
      <c r="D17" s="3">
        <v>2.5000000000000001E-2</v>
      </c>
      <c r="E17" s="3">
        <v>15</v>
      </c>
      <c r="F17" s="4">
        <v>50.5</v>
      </c>
      <c r="G17" s="5">
        <f t="shared" si="0"/>
        <v>50.475000000000001</v>
      </c>
      <c r="H17" s="6" t="s">
        <v>30</v>
      </c>
      <c r="I17" s="5">
        <f>F17-E17</f>
        <v>35.5</v>
      </c>
      <c r="J17" s="6">
        <f>IF(E17&lt;&gt;0,I17/E17,"N/A")</f>
        <v>2.3666666666666667</v>
      </c>
    </row>
    <row r="18" spans="1:10">
      <c r="A18" s="53"/>
      <c r="B18" s="1" t="s">
        <v>12</v>
      </c>
      <c r="C18" s="2"/>
      <c r="D18" s="26">
        <v>0</v>
      </c>
      <c r="E18" s="26">
        <v>0</v>
      </c>
      <c r="F18" s="26">
        <v>0</v>
      </c>
      <c r="G18" s="26">
        <f t="shared" si="0"/>
        <v>0</v>
      </c>
      <c r="H18" s="6" t="str">
        <f t="shared" si="1"/>
        <v>N/A</v>
      </c>
      <c r="I18" s="26">
        <f t="shared" ref="I18:I19" si="6">F18-E18</f>
        <v>0</v>
      </c>
      <c r="J18" s="6" t="str">
        <f t="shared" ref="J18:J19" si="7">IF(E18&lt;&gt;0,I18/E18,"N/A")</f>
        <v>N/A</v>
      </c>
    </row>
    <row r="19" spans="1:10" ht="15.75" thickBot="1">
      <c r="A19" s="54"/>
      <c r="B19" s="7"/>
      <c r="C19" s="8" t="s">
        <v>13</v>
      </c>
      <c r="D19" s="9">
        <v>2.5000000000000001E-2</v>
      </c>
      <c r="E19" s="9">
        <v>15</v>
      </c>
      <c r="F19" s="10">
        <v>50.5</v>
      </c>
      <c r="G19" s="11">
        <f t="shared" si="0"/>
        <v>50.475000000000001</v>
      </c>
      <c r="H19" s="12" t="s">
        <v>30</v>
      </c>
      <c r="I19" s="11">
        <f t="shared" si="6"/>
        <v>35.5</v>
      </c>
      <c r="J19" s="12">
        <f t="shared" si="7"/>
        <v>2.3666666666666667</v>
      </c>
    </row>
    <row r="20" spans="1:10">
      <c r="A20" s="52" t="s">
        <v>17</v>
      </c>
      <c r="B20" s="1" t="s">
        <v>11</v>
      </c>
      <c r="C20" s="2"/>
      <c r="D20" s="3">
        <v>229.333921</v>
      </c>
      <c r="E20" s="3">
        <v>206.35000000000002</v>
      </c>
      <c r="F20" s="4">
        <v>216.49</v>
      </c>
      <c r="G20" s="5">
        <f t="shared" si="0"/>
        <v>-12.843920999999995</v>
      </c>
      <c r="H20" s="6">
        <f t="shared" si="1"/>
        <v>-5.6005325963096382E-2</v>
      </c>
      <c r="I20" s="5">
        <f t="shared" si="2"/>
        <v>10.139999999999986</v>
      </c>
      <c r="J20" s="6">
        <f t="shared" si="3"/>
        <v>4.9139811000726848E-2</v>
      </c>
    </row>
    <row r="21" spans="1:10">
      <c r="A21" s="53"/>
      <c r="B21" s="1" t="s">
        <v>12</v>
      </c>
      <c r="C21" s="2"/>
      <c r="D21" s="26">
        <v>0</v>
      </c>
      <c r="E21" s="26">
        <v>0</v>
      </c>
      <c r="F21" s="26">
        <v>0</v>
      </c>
      <c r="G21" s="26">
        <f t="shared" si="0"/>
        <v>0</v>
      </c>
      <c r="H21" s="6" t="str">
        <f t="shared" si="1"/>
        <v>N/A</v>
      </c>
      <c r="I21" s="26">
        <f t="shared" si="2"/>
        <v>0</v>
      </c>
      <c r="J21" s="6" t="str">
        <f t="shared" si="3"/>
        <v>N/A</v>
      </c>
    </row>
    <row r="22" spans="1:10" ht="15.75" thickBot="1">
      <c r="A22" s="54"/>
      <c r="B22" s="7"/>
      <c r="C22" s="8" t="s">
        <v>13</v>
      </c>
      <c r="D22" s="9">
        <v>229.333921</v>
      </c>
      <c r="E22" s="9">
        <v>206.35000000000002</v>
      </c>
      <c r="F22" s="10">
        <v>216.49</v>
      </c>
      <c r="G22" s="11">
        <f t="shared" si="0"/>
        <v>-12.843920999999995</v>
      </c>
      <c r="H22" s="12">
        <f t="shared" si="1"/>
        <v>-5.6005325963096382E-2</v>
      </c>
      <c r="I22" s="11">
        <f t="shared" si="2"/>
        <v>10.139999999999986</v>
      </c>
      <c r="J22" s="12">
        <f t="shared" si="3"/>
        <v>4.9139811000726848E-2</v>
      </c>
    </row>
    <row r="23" spans="1:10">
      <c r="A23" s="55" t="s">
        <v>18</v>
      </c>
      <c r="B23" s="1" t="s">
        <v>11</v>
      </c>
      <c r="C23" s="2"/>
      <c r="D23" s="3">
        <v>44.402262999999998</v>
      </c>
      <c r="E23" s="3">
        <v>88.5</v>
      </c>
      <c r="F23" s="4">
        <v>121.49000000000001</v>
      </c>
      <c r="G23" s="5">
        <f t="shared" si="0"/>
        <v>77.087737000000004</v>
      </c>
      <c r="H23" s="6">
        <f t="shared" si="1"/>
        <v>1.736121805323301</v>
      </c>
      <c r="I23" s="5">
        <f t="shared" si="2"/>
        <v>32.990000000000009</v>
      </c>
      <c r="J23" s="6">
        <f t="shared" si="3"/>
        <v>0.372768361581921</v>
      </c>
    </row>
    <row r="24" spans="1:10">
      <c r="A24" s="56"/>
      <c r="B24" s="1" t="s">
        <v>12</v>
      </c>
      <c r="C24" s="2"/>
      <c r="D24" s="3">
        <v>93.265415000000004</v>
      </c>
      <c r="E24" s="3">
        <v>109.64000000000001</v>
      </c>
      <c r="F24" s="4">
        <v>121.49000000000001</v>
      </c>
      <c r="G24" s="5">
        <f t="shared" si="0"/>
        <v>28.224585000000005</v>
      </c>
      <c r="H24" s="6">
        <f t="shared" si="1"/>
        <v>0.30262648807170378</v>
      </c>
      <c r="I24" s="5">
        <f t="shared" si="2"/>
        <v>11.849999999999994</v>
      </c>
      <c r="J24" s="6">
        <f t="shared" si="3"/>
        <v>0.1080809923385625</v>
      </c>
    </row>
    <row r="25" spans="1:10">
      <c r="A25" s="56"/>
      <c r="B25" s="13"/>
      <c r="C25" s="14" t="s">
        <v>13</v>
      </c>
      <c r="D25" s="15">
        <v>137.667678</v>
      </c>
      <c r="E25" s="15">
        <v>198.14000000000001</v>
      </c>
      <c r="F25" s="16">
        <v>242.98000000000002</v>
      </c>
      <c r="G25" s="17">
        <f t="shared" si="0"/>
        <v>105.31232200000002</v>
      </c>
      <c r="H25" s="18">
        <f t="shared" si="1"/>
        <v>0.76497492752075058</v>
      </c>
      <c r="I25" s="17">
        <f t="shared" si="2"/>
        <v>44.84</v>
      </c>
      <c r="J25" s="18">
        <f t="shared" si="3"/>
        <v>0.22630463308771576</v>
      </c>
    </row>
    <row r="26" spans="1:10">
      <c r="A26" s="57" t="s">
        <v>19</v>
      </c>
      <c r="B26" s="1" t="s">
        <v>11</v>
      </c>
      <c r="C26" s="2"/>
      <c r="D26" s="3">
        <v>6.3007270000000002</v>
      </c>
      <c r="E26" s="26">
        <v>0</v>
      </c>
      <c r="F26" s="28">
        <v>0</v>
      </c>
      <c r="G26" s="5">
        <f t="shared" si="0"/>
        <v>-6.3007270000000002</v>
      </c>
      <c r="H26" s="6">
        <f t="shared" si="1"/>
        <v>-1</v>
      </c>
      <c r="I26" s="26">
        <f t="shared" si="2"/>
        <v>0</v>
      </c>
      <c r="J26" s="6" t="str">
        <f t="shared" si="3"/>
        <v>N/A</v>
      </c>
    </row>
    <row r="27" spans="1:10">
      <c r="A27" s="57"/>
      <c r="B27" s="1" t="s">
        <v>12</v>
      </c>
      <c r="C27" s="2"/>
      <c r="D27" s="3">
        <v>48.178502999999999</v>
      </c>
      <c r="E27" s="3">
        <v>26.95</v>
      </c>
      <c r="F27" s="4">
        <v>27</v>
      </c>
      <c r="G27" s="5">
        <f t="shared" si="0"/>
        <v>-21.178502999999999</v>
      </c>
      <c r="H27" s="6">
        <f t="shared" si="1"/>
        <v>-0.43958408172209085</v>
      </c>
      <c r="I27" s="5">
        <f t="shared" si="2"/>
        <v>5.0000000000000711E-2</v>
      </c>
      <c r="J27" s="6">
        <f t="shared" si="3"/>
        <v>1.8552875695733103E-3</v>
      </c>
    </row>
    <row r="28" spans="1:10">
      <c r="A28" s="57"/>
      <c r="B28" s="13"/>
      <c r="C28" s="14" t="s">
        <v>13</v>
      </c>
      <c r="D28" s="15">
        <v>54.479230000000001</v>
      </c>
      <c r="E28" s="15">
        <v>26.95</v>
      </c>
      <c r="F28" s="16">
        <v>27</v>
      </c>
      <c r="G28" s="17">
        <f t="shared" si="0"/>
        <v>-27.479230000000001</v>
      </c>
      <c r="H28" s="18">
        <f t="shared" si="1"/>
        <v>-0.50439828169377576</v>
      </c>
      <c r="I28" s="17">
        <f t="shared" si="2"/>
        <v>5.0000000000000711E-2</v>
      </c>
      <c r="J28" s="18">
        <f t="shared" si="3"/>
        <v>1.8552875695733103E-3</v>
      </c>
    </row>
    <row r="29" spans="1:10">
      <c r="A29" s="56" t="s">
        <v>20</v>
      </c>
      <c r="B29" s="1" t="s">
        <v>11</v>
      </c>
      <c r="C29" s="2"/>
      <c r="D29" s="3">
        <v>31.463597</v>
      </c>
      <c r="E29" s="3">
        <v>28.62</v>
      </c>
      <c r="F29" s="4">
        <v>25.42</v>
      </c>
      <c r="G29" s="5">
        <f t="shared" si="0"/>
        <v>-6.0435969999999983</v>
      </c>
      <c r="H29" s="6">
        <f t="shared" si="1"/>
        <v>-0.19208220217160799</v>
      </c>
      <c r="I29" s="5">
        <f t="shared" si="2"/>
        <v>-3.1999999999999993</v>
      </c>
      <c r="J29" s="6">
        <f t="shared" si="3"/>
        <v>-0.11180992313067782</v>
      </c>
    </row>
    <row r="30" spans="1:10">
      <c r="A30" s="56"/>
      <c r="B30" s="1" t="s">
        <v>12</v>
      </c>
      <c r="C30" s="2"/>
      <c r="D30" s="3">
        <v>29.601427999999999</v>
      </c>
      <c r="E30" s="3">
        <v>31.2</v>
      </c>
      <c r="F30" s="4">
        <v>26.27</v>
      </c>
      <c r="G30" s="5">
        <f t="shared" si="0"/>
        <v>-3.3314279999999989</v>
      </c>
      <c r="H30" s="6">
        <f t="shared" si="1"/>
        <v>-0.11254281381290115</v>
      </c>
      <c r="I30" s="5">
        <f t="shared" si="2"/>
        <v>-4.93</v>
      </c>
      <c r="J30" s="6">
        <f t="shared" si="3"/>
        <v>-0.15801282051282051</v>
      </c>
    </row>
    <row r="31" spans="1:10">
      <c r="A31" s="56"/>
      <c r="B31" s="13"/>
      <c r="C31" s="14" t="s">
        <v>13</v>
      </c>
      <c r="D31" s="15">
        <v>61.065024999999999</v>
      </c>
      <c r="E31" s="15">
        <v>59.82</v>
      </c>
      <c r="F31" s="16">
        <v>51.69</v>
      </c>
      <c r="G31" s="17">
        <f t="shared" si="0"/>
        <v>-9.3750250000000008</v>
      </c>
      <c r="H31" s="18">
        <f t="shared" si="1"/>
        <v>-0.15352527899562804</v>
      </c>
      <c r="I31" s="17">
        <f t="shared" si="2"/>
        <v>-8.1300000000000026</v>
      </c>
      <c r="J31" s="18">
        <f t="shared" si="3"/>
        <v>-0.13590772316950855</v>
      </c>
    </row>
    <row r="32" spans="1:10">
      <c r="A32" s="58" t="s">
        <v>21</v>
      </c>
      <c r="B32" s="1" t="s">
        <v>11</v>
      </c>
      <c r="C32" s="2"/>
      <c r="D32" s="19">
        <v>82.166586999999993</v>
      </c>
      <c r="E32" s="19">
        <v>117.12</v>
      </c>
      <c r="F32" s="20">
        <v>146.91000000000003</v>
      </c>
      <c r="G32" s="5">
        <f t="shared" si="0"/>
        <v>64.743413000000032</v>
      </c>
      <c r="H32" s="6">
        <f t="shared" si="1"/>
        <v>0.78795305201127608</v>
      </c>
      <c r="I32" s="5">
        <f t="shared" si="2"/>
        <v>29.79000000000002</v>
      </c>
      <c r="J32" s="6">
        <f t="shared" si="3"/>
        <v>0.25435450819672145</v>
      </c>
    </row>
    <row r="33" spans="1:10">
      <c r="A33" s="58"/>
      <c r="B33" s="1" t="s">
        <v>12</v>
      </c>
      <c r="C33" s="2"/>
      <c r="D33" s="19">
        <v>171.045346</v>
      </c>
      <c r="E33" s="19">
        <v>167.79</v>
      </c>
      <c r="F33" s="21">
        <v>174.76000000000002</v>
      </c>
      <c r="G33" s="5">
        <f t="shared" si="0"/>
        <v>3.7146540000000243</v>
      </c>
      <c r="H33" s="6">
        <f t="shared" si="1"/>
        <v>2.1717363768553075E-2</v>
      </c>
      <c r="I33" s="5">
        <f t="shared" si="2"/>
        <v>6.9700000000000273</v>
      </c>
      <c r="J33" s="6">
        <f t="shared" si="3"/>
        <v>4.1540020263424682E-2</v>
      </c>
    </row>
    <row r="34" spans="1:10" ht="15.75" thickBot="1">
      <c r="A34" s="59"/>
      <c r="B34" s="7"/>
      <c r="C34" s="8" t="s">
        <v>13</v>
      </c>
      <c r="D34" s="9">
        <v>253.21193299999999</v>
      </c>
      <c r="E34" s="9">
        <v>284.91000000000003</v>
      </c>
      <c r="F34" s="10">
        <v>321.67</v>
      </c>
      <c r="G34" s="11">
        <f t="shared" si="0"/>
        <v>68.458067000000028</v>
      </c>
      <c r="H34" s="12">
        <f t="shared" si="1"/>
        <v>0.27035877096676969</v>
      </c>
      <c r="I34" s="11">
        <f t="shared" si="2"/>
        <v>36.759999999999991</v>
      </c>
      <c r="J34" s="12">
        <f t="shared" si="3"/>
        <v>0.12902320030886943</v>
      </c>
    </row>
    <row r="35" spans="1:10">
      <c r="A35" s="60" t="s">
        <v>22</v>
      </c>
      <c r="B35" s="1" t="s">
        <v>11</v>
      </c>
      <c r="C35" s="2"/>
      <c r="D35" s="3">
        <v>26.258222999999997</v>
      </c>
      <c r="E35" s="3">
        <v>27.400000000000002</v>
      </c>
      <c r="F35" s="4">
        <v>27.970000000000002</v>
      </c>
      <c r="G35" s="5">
        <f t="shared" si="0"/>
        <v>1.711777000000005</v>
      </c>
      <c r="H35" s="6">
        <f t="shared" si="1"/>
        <v>6.5190131106739602E-2</v>
      </c>
      <c r="I35" s="5">
        <f t="shared" si="2"/>
        <v>0.57000000000000028</v>
      </c>
      <c r="J35" s="6">
        <f t="shared" si="3"/>
        <v>2.0802919708029204E-2</v>
      </c>
    </row>
    <row r="36" spans="1:10">
      <c r="A36" s="58"/>
      <c r="B36" s="1" t="s">
        <v>12</v>
      </c>
      <c r="C36" s="2"/>
      <c r="D36" s="26">
        <v>0</v>
      </c>
      <c r="E36" s="26">
        <v>0</v>
      </c>
      <c r="F36" s="26">
        <v>0</v>
      </c>
      <c r="G36" s="26">
        <f t="shared" si="0"/>
        <v>0</v>
      </c>
      <c r="H36" s="6" t="str">
        <f t="shared" si="1"/>
        <v>N/A</v>
      </c>
      <c r="I36" s="26">
        <f t="shared" si="2"/>
        <v>0</v>
      </c>
      <c r="J36" s="6" t="str">
        <f t="shared" si="3"/>
        <v>N/A</v>
      </c>
    </row>
    <row r="37" spans="1:10" ht="15.75" thickBot="1">
      <c r="A37" s="59"/>
      <c r="B37" s="7"/>
      <c r="C37" s="8" t="s">
        <v>13</v>
      </c>
      <c r="D37" s="9">
        <v>26.258222999999997</v>
      </c>
      <c r="E37" s="9">
        <v>27.400000000000002</v>
      </c>
      <c r="F37" s="10">
        <v>27.970000000000002</v>
      </c>
      <c r="G37" s="11">
        <f t="shared" si="0"/>
        <v>1.711777000000005</v>
      </c>
      <c r="H37" s="12">
        <f t="shared" si="1"/>
        <v>6.5190131106739602E-2</v>
      </c>
      <c r="I37" s="11">
        <f t="shared" si="2"/>
        <v>0.57000000000000028</v>
      </c>
      <c r="J37" s="12">
        <f t="shared" si="3"/>
        <v>2.0802919708029204E-2</v>
      </c>
    </row>
    <row r="38" spans="1:10">
      <c r="A38" s="52" t="s">
        <v>23</v>
      </c>
      <c r="B38" s="1" t="s">
        <v>11</v>
      </c>
      <c r="C38" s="22"/>
      <c r="D38" s="3">
        <v>8.7572170000000007</v>
      </c>
      <c r="E38" s="3">
        <v>6.9799999999999995</v>
      </c>
      <c r="F38" s="23">
        <v>5.47</v>
      </c>
      <c r="G38" s="24">
        <f t="shared" si="0"/>
        <v>-3.2872170000000009</v>
      </c>
      <c r="H38" s="6">
        <f t="shared" si="1"/>
        <v>-0.37537233575461254</v>
      </c>
      <c r="I38" s="24">
        <f t="shared" si="2"/>
        <v>-1.5099999999999998</v>
      </c>
      <c r="J38" s="6">
        <f t="shared" si="3"/>
        <v>-0.21633237822349569</v>
      </c>
    </row>
    <row r="39" spans="1:10">
      <c r="A39" s="53"/>
      <c r="B39" s="1" t="s">
        <v>12</v>
      </c>
      <c r="C39" s="2"/>
      <c r="D39" s="26">
        <v>0</v>
      </c>
      <c r="E39" s="26">
        <v>0</v>
      </c>
      <c r="F39" s="26">
        <v>0</v>
      </c>
      <c r="G39" s="26">
        <f t="shared" si="0"/>
        <v>0</v>
      </c>
      <c r="H39" s="6" t="str">
        <f t="shared" si="1"/>
        <v>N/A</v>
      </c>
      <c r="I39" s="26">
        <f t="shared" si="2"/>
        <v>0</v>
      </c>
      <c r="J39" s="6" t="str">
        <f t="shared" si="3"/>
        <v>N/A</v>
      </c>
    </row>
    <row r="40" spans="1:10" ht="15.75" thickBot="1">
      <c r="A40" s="54"/>
      <c r="B40" s="7"/>
      <c r="C40" s="8" t="s">
        <v>13</v>
      </c>
      <c r="D40" s="9">
        <v>8.7572170000000007</v>
      </c>
      <c r="E40" s="9">
        <v>6.9799999999999995</v>
      </c>
      <c r="F40" s="10">
        <v>5.47</v>
      </c>
      <c r="G40" s="11">
        <f t="shared" si="0"/>
        <v>-3.2872170000000009</v>
      </c>
      <c r="H40" s="12">
        <f t="shared" si="1"/>
        <v>-0.37537233575461254</v>
      </c>
      <c r="I40" s="11">
        <f t="shared" si="2"/>
        <v>-1.5099999999999998</v>
      </c>
      <c r="J40" s="12">
        <f t="shared" si="3"/>
        <v>-0.21633237822349569</v>
      </c>
    </row>
    <row r="41" spans="1:10">
      <c r="A41" s="55" t="s">
        <v>24</v>
      </c>
      <c r="B41" s="1" t="s">
        <v>11</v>
      </c>
      <c r="C41" s="22"/>
      <c r="D41" s="3">
        <v>59.977419999999995</v>
      </c>
      <c r="E41" s="3">
        <v>48.27</v>
      </c>
      <c r="F41" s="4">
        <v>50.620000000000005</v>
      </c>
      <c r="G41" s="24">
        <f t="shared" si="0"/>
        <v>-9.3574199999999905</v>
      </c>
      <c r="H41" s="6">
        <f t="shared" si="1"/>
        <v>-0.15601571391366936</v>
      </c>
      <c r="I41" s="24">
        <f t="shared" si="2"/>
        <v>2.3500000000000014</v>
      </c>
      <c r="J41" s="6">
        <f t="shared" si="3"/>
        <v>4.8684483115806948E-2</v>
      </c>
    </row>
    <row r="42" spans="1:10">
      <c r="A42" s="56"/>
      <c r="B42" s="1" t="s">
        <v>12</v>
      </c>
      <c r="C42" s="2"/>
      <c r="D42" s="26">
        <v>0</v>
      </c>
      <c r="E42" s="26">
        <v>0</v>
      </c>
      <c r="F42" s="26">
        <v>0</v>
      </c>
      <c r="G42" s="26">
        <f t="shared" si="0"/>
        <v>0</v>
      </c>
      <c r="H42" s="6" t="str">
        <f t="shared" si="1"/>
        <v>N/A</v>
      </c>
      <c r="I42" s="26">
        <f t="shared" si="2"/>
        <v>0</v>
      </c>
      <c r="J42" s="6" t="str">
        <f t="shared" si="3"/>
        <v>N/A</v>
      </c>
    </row>
    <row r="43" spans="1:10">
      <c r="A43" s="56"/>
      <c r="B43" s="13"/>
      <c r="C43" s="14" t="s">
        <v>13</v>
      </c>
      <c r="D43" s="15">
        <v>59.977419999999995</v>
      </c>
      <c r="E43" s="15">
        <v>48.27</v>
      </c>
      <c r="F43" s="16">
        <v>50.620000000000005</v>
      </c>
      <c r="G43" s="17">
        <f t="shared" si="0"/>
        <v>-9.3574199999999905</v>
      </c>
      <c r="H43" s="18">
        <f t="shared" si="1"/>
        <v>-0.15601571391366936</v>
      </c>
      <c r="I43" s="17">
        <f t="shared" si="2"/>
        <v>2.3500000000000014</v>
      </c>
      <c r="J43" s="18">
        <f t="shared" si="3"/>
        <v>4.8684483115806948E-2</v>
      </c>
    </row>
    <row r="44" spans="1:10">
      <c r="A44" s="56" t="s">
        <v>25</v>
      </c>
      <c r="B44" s="1" t="s">
        <v>11</v>
      </c>
      <c r="C44" s="2"/>
      <c r="D44" s="3">
        <v>18.657228</v>
      </c>
      <c r="E44" s="3">
        <v>17.720000000000002</v>
      </c>
      <c r="F44" s="4">
        <v>17.78</v>
      </c>
      <c r="G44" s="5">
        <f t="shared" si="0"/>
        <v>-0.87722799999999879</v>
      </c>
      <c r="H44" s="6">
        <f t="shared" si="1"/>
        <v>-4.7018131525219012E-2</v>
      </c>
      <c r="I44" s="5">
        <f t="shared" si="2"/>
        <v>5.9999999999998721E-2</v>
      </c>
      <c r="J44" s="6">
        <f t="shared" si="3"/>
        <v>3.3860045146726137E-3</v>
      </c>
    </row>
    <row r="45" spans="1:10">
      <c r="A45" s="56"/>
      <c r="B45" s="1" t="s">
        <v>12</v>
      </c>
      <c r="C45" s="2"/>
      <c r="D45" s="26">
        <v>0</v>
      </c>
      <c r="E45" s="26">
        <v>0</v>
      </c>
      <c r="F45" s="26">
        <v>0</v>
      </c>
      <c r="G45" s="26">
        <f t="shared" si="0"/>
        <v>0</v>
      </c>
      <c r="H45" s="6" t="str">
        <f t="shared" si="1"/>
        <v>N/A</v>
      </c>
      <c r="I45" s="26">
        <f t="shared" si="2"/>
        <v>0</v>
      </c>
      <c r="J45" s="6" t="str">
        <f t="shared" si="3"/>
        <v>N/A</v>
      </c>
    </row>
    <row r="46" spans="1:10">
      <c r="A46" s="56"/>
      <c r="B46" s="13"/>
      <c r="C46" s="14" t="s">
        <v>13</v>
      </c>
      <c r="D46" s="15">
        <v>18.657228</v>
      </c>
      <c r="E46" s="15">
        <v>17.720000000000002</v>
      </c>
      <c r="F46" s="16">
        <v>17.78</v>
      </c>
      <c r="G46" s="17">
        <f t="shared" si="0"/>
        <v>-0.87722799999999879</v>
      </c>
      <c r="H46" s="18">
        <f t="shared" si="1"/>
        <v>-4.7018131525219012E-2</v>
      </c>
      <c r="I46" s="17">
        <f t="shared" si="2"/>
        <v>5.9999999999998721E-2</v>
      </c>
      <c r="J46" s="18">
        <f t="shared" si="3"/>
        <v>3.3860045146726137E-3</v>
      </c>
    </row>
    <row r="47" spans="1:10">
      <c r="A47" s="53" t="s">
        <v>26</v>
      </c>
      <c r="B47" s="1" t="s">
        <v>11</v>
      </c>
      <c r="C47" s="2"/>
      <c r="D47" s="3">
        <v>78.634647999999999</v>
      </c>
      <c r="E47" s="3">
        <v>65.990000000000009</v>
      </c>
      <c r="F47" s="4">
        <v>68.400000000000006</v>
      </c>
      <c r="G47" s="5">
        <f t="shared" si="0"/>
        <v>-10.234647999999993</v>
      </c>
      <c r="H47" s="6">
        <f t="shared" si="1"/>
        <v>-0.13015443268722959</v>
      </c>
      <c r="I47" s="5">
        <f>F47-E47</f>
        <v>2.4099999999999966</v>
      </c>
      <c r="J47" s="6">
        <f>IF(E47&lt;&gt;0,I47/E47,"N/A")</f>
        <v>3.6520684952265438E-2</v>
      </c>
    </row>
    <row r="48" spans="1:10">
      <c r="A48" s="53"/>
      <c r="B48" s="1" t="s">
        <v>12</v>
      </c>
      <c r="C48" s="2"/>
      <c r="D48" s="26">
        <v>0</v>
      </c>
      <c r="E48" s="26">
        <v>0</v>
      </c>
      <c r="F48" s="26">
        <v>0</v>
      </c>
      <c r="G48" s="26">
        <f t="shared" si="0"/>
        <v>0</v>
      </c>
      <c r="H48" s="6" t="str">
        <f t="shared" si="1"/>
        <v>N/A</v>
      </c>
      <c r="I48" s="26">
        <f>F48-E48</f>
        <v>0</v>
      </c>
      <c r="J48" s="6" t="str">
        <f>IF(E48&lt;&gt;0,I48/E48,"N/A")</f>
        <v>N/A</v>
      </c>
    </row>
    <row r="49" spans="1:10" ht="15.75" thickBot="1">
      <c r="A49" s="54"/>
      <c r="B49" s="7"/>
      <c r="C49" s="8" t="s">
        <v>13</v>
      </c>
      <c r="D49" s="9">
        <v>78.634647999999999</v>
      </c>
      <c r="E49" s="9">
        <v>65.990000000000009</v>
      </c>
      <c r="F49" s="10">
        <v>68.400000000000006</v>
      </c>
      <c r="G49" s="11">
        <f t="shared" si="0"/>
        <v>-10.234647999999993</v>
      </c>
      <c r="H49" s="12">
        <f t="shared" si="1"/>
        <v>-0.13015443268722959</v>
      </c>
      <c r="I49" s="11">
        <f>F49-E49</f>
        <v>2.4099999999999966</v>
      </c>
      <c r="J49" s="12">
        <f>IF(E49&lt;&gt;0,I49/E49,"N/A")</f>
        <v>3.6520684952265438E-2</v>
      </c>
    </row>
    <row r="50" spans="1:10">
      <c r="A50" s="61" t="s">
        <v>27</v>
      </c>
      <c r="B50" s="1" t="s">
        <v>11</v>
      </c>
      <c r="C50" s="22"/>
      <c r="D50" s="3">
        <v>58.629568000000006</v>
      </c>
      <c r="E50" s="3">
        <v>40.15</v>
      </c>
      <c r="F50" s="4">
        <v>40.15</v>
      </c>
      <c r="G50" s="24">
        <f t="shared" si="0"/>
        <v>-18.479568000000008</v>
      </c>
      <c r="H50" s="6">
        <f t="shared" si="1"/>
        <v>-0.31519195229274083</v>
      </c>
      <c r="I50" s="26">
        <f t="shared" si="2"/>
        <v>0</v>
      </c>
      <c r="J50" s="27">
        <f t="shared" si="3"/>
        <v>0</v>
      </c>
    </row>
    <row r="51" spans="1:10">
      <c r="A51" s="62"/>
      <c r="B51" s="1" t="s">
        <v>12</v>
      </c>
      <c r="C51" s="2"/>
      <c r="D51" s="26">
        <v>0</v>
      </c>
      <c r="E51" s="26">
        <v>0</v>
      </c>
      <c r="F51" s="26">
        <v>0</v>
      </c>
      <c r="G51" s="26">
        <f t="shared" si="0"/>
        <v>0</v>
      </c>
      <c r="H51" s="6" t="str">
        <f t="shared" si="1"/>
        <v>N/A</v>
      </c>
      <c r="I51" s="26">
        <f t="shared" si="2"/>
        <v>0</v>
      </c>
      <c r="J51" s="6" t="str">
        <f t="shared" si="3"/>
        <v>N/A</v>
      </c>
    </row>
    <row r="52" spans="1:10" ht="15.75" thickBot="1">
      <c r="A52" s="63"/>
      <c r="B52" s="7"/>
      <c r="C52" s="8" t="s">
        <v>13</v>
      </c>
      <c r="D52" s="9">
        <v>58.629568000000006</v>
      </c>
      <c r="E52" s="9">
        <v>40.15</v>
      </c>
      <c r="F52" s="10">
        <v>40.15</v>
      </c>
      <c r="G52" s="11">
        <f t="shared" si="0"/>
        <v>-18.479568000000008</v>
      </c>
      <c r="H52" s="12">
        <f t="shared" si="1"/>
        <v>-0.31519195229274083</v>
      </c>
      <c r="I52" s="29">
        <f t="shared" si="2"/>
        <v>0</v>
      </c>
      <c r="J52" s="31">
        <f t="shared" si="3"/>
        <v>0</v>
      </c>
    </row>
    <row r="53" spans="1:10">
      <c r="A53" s="61" t="s">
        <v>28</v>
      </c>
      <c r="B53" s="1" t="s">
        <v>11</v>
      </c>
      <c r="C53" s="22"/>
      <c r="D53" s="23">
        <v>66.097788000000008</v>
      </c>
      <c r="E53" s="23">
        <v>50.75</v>
      </c>
      <c r="F53" s="23">
        <v>74.39</v>
      </c>
      <c r="G53" s="24">
        <f t="shared" si="0"/>
        <v>8.2922119999999921</v>
      </c>
      <c r="H53" s="6">
        <f t="shared" si="1"/>
        <v>0.12545369899519165</v>
      </c>
      <c r="I53" s="5">
        <f t="shared" si="2"/>
        <v>23.64</v>
      </c>
      <c r="J53" s="6">
        <f t="shared" si="3"/>
        <v>0.46581280788177343</v>
      </c>
    </row>
    <row r="54" spans="1:10">
      <c r="A54" s="62"/>
      <c r="B54" s="1" t="s">
        <v>12</v>
      </c>
      <c r="C54" s="2"/>
      <c r="D54" s="26">
        <v>0</v>
      </c>
      <c r="E54" s="26">
        <v>0</v>
      </c>
      <c r="F54" s="26">
        <v>0</v>
      </c>
      <c r="G54" s="26">
        <f t="shared" si="0"/>
        <v>0</v>
      </c>
      <c r="H54" s="6" t="str">
        <f t="shared" si="1"/>
        <v>N/A</v>
      </c>
      <c r="I54" s="26">
        <f t="shared" si="2"/>
        <v>0</v>
      </c>
      <c r="J54" s="6" t="str">
        <f t="shared" si="3"/>
        <v>N/A</v>
      </c>
    </row>
    <row r="55" spans="1:10" ht="15.75" thickBot="1">
      <c r="A55" s="63"/>
      <c r="B55" s="7"/>
      <c r="C55" s="8" t="s">
        <v>13</v>
      </c>
      <c r="D55" s="10">
        <v>66.097788000000008</v>
      </c>
      <c r="E55" s="10">
        <v>50.75</v>
      </c>
      <c r="F55" s="10">
        <v>74.39</v>
      </c>
      <c r="G55" s="11">
        <f t="shared" si="0"/>
        <v>8.2922119999999921</v>
      </c>
      <c r="H55" s="12">
        <f t="shared" si="1"/>
        <v>0.12545369899519165</v>
      </c>
      <c r="I55" s="11">
        <f t="shared" si="2"/>
        <v>23.64</v>
      </c>
      <c r="J55" s="12">
        <f t="shared" si="3"/>
        <v>0.46581280788177343</v>
      </c>
    </row>
    <row r="56" spans="1:10">
      <c r="A56" s="25" t="s">
        <v>29</v>
      </c>
    </row>
  </sheetData>
  <mergeCells count="27">
    <mergeCell ref="A41:A43"/>
    <mergeCell ref="A44:A46"/>
    <mergeCell ref="A47:A49"/>
    <mergeCell ref="A50:A52"/>
    <mergeCell ref="A53:A55"/>
    <mergeCell ref="A38:A40"/>
    <mergeCell ref="I6:J6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1:J1"/>
    <mergeCell ref="A2:J2"/>
    <mergeCell ref="A3:J3"/>
    <mergeCell ref="A4:J4"/>
    <mergeCell ref="A5:C7"/>
    <mergeCell ref="D5:D7"/>
    <mergeCell ref="E5:E7"/>
    <mergeCell ref="F5:F7"/>
    <mergeCell ref="G5:J5"/>
    <mergeCell ref="G6:H6"/>
  </mergeCells>
  <printOptions horizontalCentered="1"/>
  <pageMargins left="0.45" right="0.45" top="0.5" bottom="0.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Selected XCuts</vt:lpstr>
      <vt:lpstr>'NSF Selected XCuts'!Print_Area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2012-02-02T18:47:44Z</cp:lastPrinted>
  <dcterms:created xsi:type="dcterms:W3CDTF">2012-02-02T18:41:17Z</dcterms:created>
  <dcterms:modified xsi:type="dcterms:W3CDTF">2012-02-07T15:41:43Z</dcterms:modified>
</cp:coreProperties>
</file>