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AST Funding" sheetId="1" r:id="rId1"/>
  </sheets>
  <calcPr calcId="125725"/>
</workbook>
</file>

<file path=xl/calcChain.xml><?xml version="1.0" encoding="utf-8"?>
<calcChain xmlns="http://schemas.openxmlformats.org/spreadsheetml/2006/main">
  <c r="F21" i="1"/>
  <c r="E21"/>
  <c r="F20"/>
  <c r="E20"/>
  <c r="F19"/>
  <c r="E19"/>
  <c r="F18"/>
  <c r="E18"/>
  <c r="D18"/>
  <c r="C18"/>
  <c r="B18"/>
  <c r="E17"/>
  <c r="F17" s="1"/>
  <c r="E16"/>
  <c r="F16" s="1"/>
  <c r="E15"/>
  <c r="F15" s="1"/>
  <c r="E14"/>
  <c r="F14" s="1"/>
  <c r="E13"/>
  <c r="F13" s="1"/>
  <c r="F12"/>
  <c r="E12"/>
  <c r="F11"/>
  <c r="E11"/>
  <c r="D10"/>
  <c r="E10" s="1"/>
  <c r="C10"/>
  <c r="B10"/>
  <c r="E9"/>
  <c r="F9" s="1"/>
  <c r="E8"/>
  <c r="F8" s="1"/>
  <c r="E7"/>
  <c r="F7" s="1"/>
  <c r="E6"/>
  <c r="F6" s="1"/>
  <c r="F10" l="1"/>
</calcChain>
</file>

<file path=xl/sharedStrings.xml><?xml version="1.0" encoding="utf-8"?>
<sst xmlns="http://schemas.openxmlformats.org/spreadsheetml/2006/main" count="26" uniqueCount="25">
  <si>
    <t>AST Funding</t>
    <phoneticPr fontId="0" type="noConversion"/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</si>
  <si>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</si>
  <si>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</si>
  <si>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</si>
  <si>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</si>
  <si>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</si>
  <si>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</si>
  <si>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</si>
  <si>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AST</t>
    <phoneticPr fontId="0" type="noConversion"/>
  </si>
  <si>
    <t xml:space="preserve">Research </t>
  </si>
  <si>
    <t>CAREER</t>
  </si>
  <si>
    <t xml:space="preserve">Education </t>
  </si>
  <si>
    <t>Infrastructure</t>
  </si>
  <si>
    <t>Adv. Technology Solar Tel. (ATST)</t>
    <phoneticPr fontId="0" type="noConversion"/>
  </si>
  <si>
    <t>Arecibo Observatory</t>
    <phoneticPr fontId="0" type="noConversion"/>
  </si>
  <si>
    <t>Atacama Large Mm Array (ALMA)</t>
  </si>
  <si>
    <t>Gemini Observatory</t>
    <phoneticPr fontId="0" type="noConversion"/>
  </si>
  <si>
    <t>Nat'l Optical Astron. Obs. (NOAO)</t>
    <phoneticPr fontId="0" type="noConversion"/>
  </si>
  <si>
    <t>Nat'l Radio Astron. Obs. (NRAO)</t>
    <phoneticPr fontId="0" type="noConversion"/>
  </si>
  <si>
    <t>Nat'l Solar Observatory (NSO)</t>
    <phoneticPr fontId="0" type="noConversion"/>
  </si>
  <si>
    <t>Pre-Construction Planning (Total)</t>
    <phoneticPr fontId="0" type="noConversion"/>
  </si>
  <si>
    <t>Giant Segmented Mirror Telescope (GSMT)</t>
    <phoneticPr fontId="0" type="noConversion"/>
  </si>
  <si>
    <t xml:space="preserve">     Large Synoptic Survey Telescope (LSST)</t>
    <phoneticPr fontId="0" type="noConversion"/>
  </si>
  <si>
    <t>Research Resources</t>
    <phoneticPr fontId="0" type="noConversion"/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</si>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</sst>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8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2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0" fontId="9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>
      <selection activeCell="A25" sqref="A25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21" customWidth="1"/>
    <col min="6" max="6" width="8.140625" style="21" customWidth="1"/>
    <col min="7" max="7" width="0.42578125" customWidth="1"/>
  </cols>
  <sheetData>
    <row r="1" spans="1:6" ht="16.5" customHeight="1">
      <c r="A1" s="23" t="s">
        <v>0</v>
      </c>
      <c r="B1" s="23"/>
      <c r="C1" s="23"/>
      <c r="D1" s="23"/>
      <c r="E1" s="24"/>
      <c r="F1" s="24"/>
    </row>
    <row r="2" spans="1:6" ht="15.75" thickBot="1">
      <c r="A2" s="25" t="s">
        <v>1</v>
      </c>
      <c r="B2" s="26"/>
      <c r="C2" s="26"/>
      <c r="D2" s="26"/>
      <c r="E2" s="27"/>
      <c r="F2" s="27"/>
    </row>
    <row r="3" spans="1:6" ht="18.75" customHeight="1">
      <c r="A3" s="1"/>
      <c r="B3" s="28" t="s">
        <v>2</v>
      </c>
      <c r="C3" s="31" t="s">
        <v>3</v>
      </c>
      <c r="D3" s="33" t="s">
        <v>4</v>
      </c>
      <c r="E3" s="34" t="s">
        <v>5</v>
      </c>
      <c r="F3" s="34"/>
    </row>
    <row r="4" spans="1:6" ht="13.35" customHeight="1">
      <c r="A4" s="2"/>
      <c r="B4" s="29"/>
      <c r="C4" s="31"/>
      <c r="D4" s="31"/>
      <c r="E4" s="34" t="s">
        <v>3</v>
      </c>
      <c r="F4" s="34"/>
    </row>
    <row r="5" spans="1:6" ht="12.75" customHeight="1">
      <c r="A5" s="3"/>
      <c r="B5" s="30"/>
      <c r="C5" s="32"/>
      <c r="D5" s="32"/>
      <c r="E5" s="4" t="s">
        <v>6</v>
      </c>
      <c r="F5" s="4" t="s">
        <v>7</v>
      </c>
    </row>
    <row r="6" spans="1:6">
      <c r="A6" s="5" t="s">
        <v>8</v>
      </c>
      <c r="B6" s="6">
        <v>236.78</v>
      </c>
      <c r="C6" s="6">
        <v>234.55</v>
      </c>
      <c r="D6" s="6">
        <v>244.55</v>
      </c>
      <c r="E6" s="6">
        <f t="shared" ref="E6:E16" si="0">D6-C6</f>
        <v>10</v>
      </c>
      <c r="F6" s="7">
        <f t="shared" ref="F6:F16" si="1">IF(C6=0,"N/A  ",E6/C6)</f>
        <v>4.2634832658281815E-2</v>
      </c>
    </row>
    <row r="7" spans="1:6" ht="13.5" customHeight="1">
      <c r="A7" s="8" t="s">
        <v>9</v>
      </c>
      <c r="B7" s="9">
        <v>65.52</v>
      </c>
      <c r="C7" s="9">
        <v>73.23</v>
      </c>
      <c r="D7" s="9">
        <v>83.86</v>
      </c>
      <c r="E7" s="9">
        <f t="shared" si="0"/>
        <v>10.629999999999995</v>
      </c>
      <c r="F7" s="10">
        <f t="shared" si="1"/>
        <v>0.1451590878055441</v>
      </c>
    </row>
    <row r="8" spans="1:6" ht="13.5" customHeight="1">
      <c r="A8" s="11" t="s">
        <v>10</v>
      </c>
      <c r="B8" s="12">
        <v>4.28</v>
      </c>
      <c r="C8" s="12">
        <v>4.3</v>
      </c>
      <c r="D8" s="12">
        <v>4.5999999999999996</v>
      </c>
      <c r="E8" s="12">
        <f t="shared" si="0"/>
        <v>0.29999999999999982</v>
      </c>
      <c r="F8" s="13">
        <f t="shared" si="1"/>
        <v>6.9767441860465074E-2</v>
      </c>
    </row>
    <row r="9" spans="1:6" ht="13.5" customHeight="1">
      <c r="A9" s="8" t="s">
        <v>11</v>
      </c>
      <c r="B9" s="9">
        <v>6.14</v>
      </c>
      <c r="C9" s="9">
        <v>6.65</v>
      </c>
      <c r="D9" s="9">
        <v>5.8</v>
      </c>
      <c r="E9" s="9">
        <f t="shared" si="0"/>
        <v>-0.85000000000000053</v>
      </c>
      <c r="F9" s="10">
        <f t="shared" si="1"/>
        <v>-0.12781954887218053</v>
      </c>
    </row>
    <row r="10" spans="1:6" ht="13.5" customHeight="1">
      <c r="A10" s="8" t="s">
        <v>12</v>
      </c>
      <c r="B10" s="9">
        <f>SUM(B11:B18)+B21</f>
        <v>165.12</v>
      </c>
      <c r="C10" s="9">
        <f>SUM(C11:C18)+C21</f>
        <v>154.67000000000002</v>
      </c>
      <c r="D10" s="9">
        <f>SUM(D11:D18)+D21</f>
        <v>154.88999999999999</v>
      </c>
      <c r="E10" s="9">
        <f t="shared" si="0"/>
        <v>0.21999999999997044</v>
      </c>
      <c r="F10" s="10">
        <f t="shared" si="1"/>
        <v>1.4223831382942421E-3</v>
      </c>
    </row>
    <row r="11" spans="1:6" s="14" customFormat="1" ht="13.5" customHeight="1">
      <c r="A11" s="11" t="s">
        <v>13</v>
      </c>
      <c r="B11" s="12">
        <v>2</v>
      </c>
      <c r="C11" s="12">
        <v>2</v>
      </c>
      <c r="D11" s="12">
        <v>2</v>
      </c>
      <c r="E11" s="12">
        <f>D11-C11</f>
        <v>0</v>
      </c>
      <c r="F11" s="13">
        <f>IF(C11=0,"N/A  ",E11/C11)</f>
        <v>0</v>
      </c>
    </row>
    <row r="12" spans="1:6" s="14" customFormat="1" ht="13.5" customHeight="1">
      <c r="A12" s="15" t="s">
        <v>14</v>
      </c>
      <c r="B12" s="12">
        <v>6.19</v>
      </c>
      <c r="C12" s="12">
        <v>5.5</v>
      </c>
      <c r="D12" s="12">
        <v>5</v>
      </c>
      <c r="E12" s="12">
        <f t="shared" ref="E12:E13" si="2">D12-C12</f>
        <v>-0.5</v>
      </c>
      <c r="F12" s="13">
        <f t="shared" ref="F12:F13" si="3">IF(C12=0,"N/A  ",E12/C12)</f>
        <v>-9.0909090909090912E-2</v>
      </c>
    </row>
    <row r="13" spans="1:6" s="14" customFormat="1" ht="13.5" customHeight="1">
      <c r="A13" s="15" t="s">
        <v>15</v>
      </c>
      <c r="B13" s="12">
        <v>23.38</v>
      </c>
      <c r="C13" s="12">
        <v>28.61</v>
      </c>
      <c r="D13" s="12">
        <v>32.92</v>
      </c>
      <c r="E13" s="12">
        <f t="shared" si="2"/>
        <v>4.3100000000000023</v>
      </c>
      <c r="F13" s="13">
        <f t="shared" si="3"/>
        <v>0.15064662705347789</v>
      </c>
    </row>
    <row r="14" spans="1:6" s="14" customFormat="1" ht="13.5" customHeight="1">
      <c r="A14" s="15" t="s">
        <v>16</v>
      </c>
      <c r="B14" s="12">
        <v>19.5</v>
      </c>
      <c r="C14" s="12">
        <v>22.07</v>
      </c>
      <c r="D14" s="12">
        <v>18.149999999999999</v>
      </c>
      <c r="E14" s="12">
        <f t="shared" si="0"/>
        <v>-3.9200000000000017</v>
      </c>
      <c r="F14" s="13">
        <f t="shared" si="1"/>
        <v>-0.17761667421839608</v>
      </c>
    </row>
    <row r="15" spans="1:6" s="14" customFormat="1" ht="13.5" customHeight="1">
      <c r="A15" s="15" t="s">
        <v>17</v>
      </c>
      <c r="B15" s="12">
        <v>29.5</v>
      </c>
      <c r="C15" s="12">
        <v>25.5</v>
      </c>
      <c r="D15" s="12">
        <v>25.5</v>
      </c>
      <c r="E15" s="12">
        <f t="shared" si="0"/>
        <v>0</v>
      </c>
      <c r="F15" s="13">
        <f t="shared" si="1"/>
        <v>0</v>
      </c>
    </row>
    <row r="16" spans="1:6" s="14" customFormat="1" ht="13.5" customHeight="1">
      <c r="A16" s="15" t="s">
        <v>18</v>
      </c>
      <c r="B16" s="12">
        <v>44.27</v>
      </c>
      <c r="C16" s="12">
        <v>43.14</v>
      </c>
      <c r="D16" s="12">
        <v>41</v>
      </c>
      <c r="E16" s="12">
        <f t="shared" si="0"/>
        <v>-2.1400000000000006</v>
      </c>
      <c r="F16" s="13">
        <f t="shared" si="1"/>
        <v>-4.9605934167825695E-2</v>
      </c>
    </row>
    <row r="17" spans="1:7" s="14" customFormat="1" ht="13.5" customHeight="1">
      <c r="A17" s="11" t="s">
        <v>19</v>
      </c>
      <c r="B17" s="12">
        <v>9.1</v>
      </c>
      <c r="C17" s="12">
        <v>9.1</v>
      </c>
      <c r="D17" s="12">
        <v>8</v>
      </c>
      <c r="E17" s="12">
        <f>D17-C17</f>
        <v>-1.0999999999999996</v>
      </c>
      <c r="F17" s="13">
        <f>IF(C17=0,"N/A  ",E17/C17)</f>
        <v>-0.12087912087912084</v>
      </c>
    </row>
    <row r="18" spans="1:7" s="14" customFormat="1" ht="13.5" customHeight="1">
      <c r="A18" s="11" t="s">
        <v>20</v>
      </c>
      <c r="B18" s="12">
        <f>B20+B19</f>
        <v>5.31</v>
      </c>
      <c r="C18" s="12">
        <f>C20+C19</f>
        <v>4.75</v>
      </c>
      <c r="D18" s="12">
        <f>D20+D19</f>
        <v>7.75</v>
      </c>
      <c r="E18" s="12">
        <f>E20+E19</f>
        <v>3</v>
      </c>
      <c r="F18" s="13">
        <f t="shared" ref="F18:F21" si="4">IF(C18=0,"N/A  ",E18/C18)</f>
        <v>0.63157894736842102</v>
      </c>
    </row>
    <row r="19" spans="1:7" s="14" customFormat="1" ht="13.5" customHeight="1">
      <c r="A19" s="16" t="s">
        <v>21</v>
      </c>
      <c r="B19" s="12">
        <v>0</v>
      </c>
      <c r="C19" s="12">
        <v>0.25</v>
      </c>
      <c r="D19" s="12">
        <v>0.25</v>
      </c>
      <c r="E19" s="12">
        <f>D19-C19</f>
        <v>0</v>
      </c>
      <c r="F19" s="13">
        <f>IF(C19=0,"N/A  ",E19/C19)</f>
        <v>0</v>
      </c>
    </row>
    <row r="20" spans="1:7" s="14" customFormat="1" ht="13.5" customHeight="1">
      <c r="A20" s="11" t="s">
        <v>22</v>
      </c>
      <c r="B20" s="12">
        <v>5.31</v>
      </c>
      <c r="C20" s="12">
        <v>4.5</v>
      </c>
      <c r="D20" s="12">
        <v>7.5</v>
      </c>
      <c r="E20" s="12">
        <f t="shared" ref="E20:E21" si="5">D20-C20</f>
        <v>3</v>
      </c>
      <c r="F20" s="13">
        <f t="shared" si="4"/>
        <v>0.66666666666666663</v>
      </c>
    </row>
    <row r="21" spans="1:7" s="14" customFormat="1" ht="13.5" customHeight="1" thickBot="1">
      <c r="A21" s="15" t="s">
        <v>23</v>
      </c>
      <c r="B21" s="12">
        <v>25.87</v>
      </c>
      <c r="C21" s="12">
        <v>14</v>
      </c>
      <c r="D21" s="12">
        <v>14.57</v>
      </c>
      <c r="E21" s="12">
        <f t="shared" si="5"/>
        <v>0.57000000000000028</v>
      </c>
      <c r="F21" s="13">
        <f t="shared" si="4"/>
        <v>4.0714285714285738E-2</v>
      </c>
    </row>
    <row r="22" spans="1:7">
      <c r="A22" s="22" t="s">
        <v>24</v>
      </c>
      <c r="B22" s="22"/>
      <c r="C22" s="22"/>
      <c r="D22" s="22"/>
      <c r="E22" s="22"/>
      <c r="F22" s="22"/>
      <c r="G22" s="17"/>
    </row>
    <row r="23" spans="1:7">
      <c r="A23" s="18"/>
      <c r="B23" s="19"/>
      <c r="C23" s="19"/>
      <c r="D23" s="19"/>
      <c r="E23" s="20"/>
      <c r="F23" s="20"/>
      <c r="G23" s="17"/>
    </row>
  </sheetData>
  <mergeCells count="8">
    <mergeCell ref="A22:F22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2012-02-07T21:49:06Z</cp:lastPrinted>
  <dcterms:created xsi:type="dcterms:W3CDTF">2012-02-07T21:48:41Z</dcterms:created>
  <dcterms:modified xsi:type="dcterms:W3CDTF">2012-02-08T16:02:10Z</dcterms:modified>
</cp:coreProperties>
</file>