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NSF Resrch Infr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<sst xmlns="http://schemas.openxmlformats.org/spreadsheetml/2006/main" count="47" uniqueCount="47">
  <si>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National Science Foundation</t>
  </si>
  <si>
    <t>Research Infrastructure Summary</t>
  </si>
  <si>
    <t>FY 2008 Budget Request to Congress</t>
  </si>
  <si>
    <t>(Dollars in Millions)</t>
  </si>
  <si>
    <t>FY 2006 Actual</t>
  </si>
  <si>
    <t>FY 2007 Request</t>
  </si>
  <si>
    <t>FY 2008 Request</t>
  </si>
  <si>
    <t>Change over
FY 2007 Request</t>
  </si>
  <si>
    <t>Amount</t>
  </si>
  <si>
    <t>Percent</t>
  </si>
  <si>
    <t>Academic Research Fleet</t>
  </si>
  <si>
    <t xml:space="preserve">    Regional Class Research Vessels</t>
  </si>
  <si>
    <t xml:space="preserve">     RHOV Construction (R/V Alvin Replacement)</t>
  </si>
  <si>
    <t xml:space="preserve">     R/V Langseth Construction (R/V Ewing Replacement)</t>
  </si>
  <si>
    <t xml:space="preserve">    Other Academic Research Fleet</t>
  </si>
  <si>
    <r>
      <t>Advanced Modular Incoherent Scatter Radar</t>
    </r>
    <r>
      <rPr>
        <vertAlign val="superscript"/>
        <sz val="11"/>
        <rFont val="Times New Roman"/>
        <family val="1"/>
      </rPr>
      <t>/1</t>
    </r>
  </si>
  <si>
    <t>Cornell Electron Storage Ring</t>
  </si>
  <si>
    <t>Gemini</t>
  </si>
  <si>
    <t>Incorporated Research Institutions for Seismology</t>
  </si>
  <si>
    <r>
      <t>Integrated Ocean Drilling Pgm/Ocean Drilling Program</t>
    </r>
    <r>
      <rPr>
        <vertAlign val="superscript"/>
        <sz val="11"/>
        <rFont val="Times New Roman"/>
        <family val="1"/>
      </rPr>
      <t>/2</t>
    </r>
  </si>
  <si>
    <t>Large Hadron Collider</t>
  </si>
  <si>
    <t>Laser Interferometer Gravitational Wave Observatory</t>
  </si>
  <si>
    <r>
      <t>Major Research Equipment &amp; Facilities Construction</t>
    </r>
    <r>
      <rPr>
        <vertAlign val="superscript"/>
        <sz val="11"/>
        <rFont val="Times New Roman"/>
        <family val="1"/>
      </rPr>
      <t>/3</t>
    </r>
  </si>
  <si>
    <t>Major Research Instrumentation</t>
  </si>
  <si>
    <t>National Astronomy &amp; Ionosphere Center</t>
  </si>
  <si>
    <t>National Center for Atmospheric Research</t>
  </si>
  <si>
    <t>National High Magnetic Field Laboratory</t>
  </si>
  <si>
    <t>National Nanofabrication Infrastructure Network (NNIN)</t>
  </si>
  <si>
    <t>National Optical Astronomy Observatories</t>
  </si>
  <si>
    <t>National Radio Astronomy Observatories</t>
  </si>
  <si>
    <t>National STEM Digital Library</t>
  </si>
  <si>
    <t>National Superconducting Cyclotron Laboratory</t>
  </si>
  <si>
    <t>Network for Earthquake Engineering Simulation</t>
  </si>
  <si>
    <t>Polar Environment, Safety and Health</t>
  </si>
  <si>
    <t>Polar Facilities and Logistics</t>
  </si>
  <si>
    <t>Research Resources</t>
  </si>
  <si>
    <t>Science and Technology Policy Institute / RaDiUS</t>
  </si>
  <si>
    <t>Science Resources Statistics</t>
  </si>
  <si>
    <t>Shared Cyberinfrastructure Tools</t>
  </si>
  <si>
    <r>
      <t>Other Facilities</t>
    </r>
    <r>
      <rPr>
        <vertAlign val="superscript"/>
        <sz val="11"/>
        <rFont val="Times New Roman"/>
        <family val="1"/>
      </rPr>
      <t>/4</t>
    </r>
  </si>
  <si>
    <t>RESEARCH INFRASTRUCTURE TOTAL</t>
  </si>
  <si>
    <t>Totals may not add due to rounding.</t>
  </si>
  <si>
    <t>NOTE:  The structure displayed is consistent with the new 2006-2011 Strategic Plan.</t>
  </si>
  <si>
    <r>
      <t>/1</t>
    </r>
    <r>
      <rPr>
        <sz val="9"/>
        <rFont val="Times New Roman"/>
        <family val="1"/>
      </rPr>
      <t xml:space="preserve">  Final funding for construction of the Advanced Modular Inocherent Scatter Radar (AMISR) facility was provided in FY 2006.  Operations and maintenance is provided through Research Resources.</t>
    </r>
  </si>
  <si>
    <r>
      <t>/2</t>
    </r>
    <r>
      <rPr>
        <sz val="9"/>
        <rFont val="Times New Roman"/>
        <family val="1"/>
      </rPr>
      <t xml:space="preserve">  Funding is included on this line for IODP, and the FY 2006-FY 2007 continued phase out of program and contract activities for ODP, predecessor to IODP.</t>
    </r>
  </si>
  <si>
    <r>
      <t xml:space="preserve">/3  </t>
    </r>
    <r>
      <rPr>
        <sz val="9"/>
        <rFont val="Times New Roman"/>
        <family val="1"/>
      </rPr>
      <t>Funding levels for MREFC projects in this table include support for concept and development associated with these projects, initial support for operations and maintenance, both provided through the R&amp;RA account, and implementation support provided through the MREFC account.</t>
    </r>
  </si>
  <si>
    <r>
      <t xml:space="preserve">/4  </t>
    </r>
    <r>
      <rPr>
        <sz val="9"/>
        <rFont val="Times New Roman"/>
        <family val="1"/>
      </rPr>
      <t>Other Facilities includes other physics and materials research facilities and other related costs.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</si>
</sst>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[Red]\(0.00\)"/>
    <numFmt numFmtId="166" formatCode="&quot;$&quot;#,##0.00"/>
    <numFmt numFmtId="167" formatCode="#,##0.00;\-#,##0.00;&quot;-&quot;??"/>
  </numFmts>
  <fonts count="11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0" borderId="5" xfId="0" applyFont="1" applyFill="1" applyBorder="1" applyAlignment="1">
      <alignment horizontal="right" wrapText="1"/>
    </xf>
    <xf numFmtId="0" fontId="3" fillId="0" borderId="6" xfId="0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164" fontId="3" fillId="0" borderId="7" xfId="21" applyNumberFormat="1" applyFont="1" applyFill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65" fontId="6" fillId="0" borderId="0" xfId="20" applyNumberFormat="1" applyFont="1" applyBorder="1" applyAlignment="1" applyProtection="1">
      <alignment horizontal="left"/>
      <protection/>
    </xf>
    <xf numFmtId="2" fontId="5" fillId="0" borderId="0" xfId="0" applyNumberFormat="1" applyFont="1" applyBorder="1" applyAlignment="1">
      <alignment/>
    </xf>
    <xf numFmtId="164" fontId="5" fillId="0" borderId="7" xfId="21" applyNumberFormat="1" applyFont="1" applyFill="1" applyBorder="1" applyAlignment="1">
      <alignment/>
    </xf>
    <xf numFmtId="164" fontId="5" fillId="0" borderId="7" xfId="21" applyNumberFormat="1" applyFont="1" applyFill="1" applyBorder="1" applyAlignment="1">
      <alignment horizontal="right"/>
    </xf>
    <xf numFmtId="165" fontId="3" fillId="0" borderId="0" xfId="19" applyNumberFormat="1" applyFont="1" applyBorder="1" applyProtection="1">
      <alignment/>
      <protection/>
    </xf>
    <xf numFmtId="2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2" fontId="3" fillId="0" borderId="9" xfId="0" applyNumberFormat="1" applyFont="1" applyBorder="1" applyAlignment="1">
      <alignment/>
    </xf>
    <xf numFmtId="164" fontId="3" fillId="0" borderId="10" xfId="21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66" fontId="4" fillId="0" borderId="12" xfId="0" applyNumberFormat="1" applyFont="1" applyBorder="1" applyAlignment="1">
      <alignment/>
    </xf>
    <xf numFmtId="164" fontId="4" fillId="0" borderId="13" xfId="21" applyNumberFormat="1" applyFont="1" applyFill="1" applyBorder="1" applyAlignment="1">
      <alignment/>
    </xf>
    <xf numFmtId="0" fontId="8" fillId="0" borderId="0" xfId="0" applyFont="1" applyBorder="1" applyAlignment="1">
      <alignment horizontal="left"/>
    </xf>
    <xf numFmtId="167" fontId="6" fillId="0" borderId="0" xfId="0" applyNumberFormat="1" applyFont="1" applyBorder="1" applyAlignment="1">
      <alignment/>
    </xf>
    <xf numFmtId="164" fontId="3" fillId="0" borderId="7" xfId="21" applyNumberFormat="1" applyFont="1" applyFill="1" applyBorder="1" applyAlignment="1">
      <alignment horizontal="right"/>
    </xf>
    <xf numFmtId="166" fontId="3" fillId="0" borderId="0" xfId="0" applyNumberFormat="1" applyFont="1" applyAlignment="1">
      <alignment/>
    </xf>
    <xf numFmtId="166" fontId="3" fillId="0" borderId="0" xfId="0" applyNumberFormat="1" applyFont="1" applyBorder="1" applyAlignment="1">
      <alignment/>
    </xf>
    <xf numFmtId="167" fontId="6" fillId="0" borderId="7" xfId="0" applyNumberFormat="1" applyFont="1" applyBorder="1" applyAlignment="1">
      <alignment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1 (2)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tabSelected="1" workbookViewId="0" topLeftCell="A2">
      <selection activeCell="B19" sqref="B19"/>
    </sheetView>
  </sheetViews>
  <sheetFormatPr defaultColWidth="9.140625" defaultRowHeight="12.75"/>
  <cols>
    <col min="1" max="1" width="1.57421875" style="0" customWidth="1"/>
    <col min="2" max="2" width="49.57421875" style="0" customWidth="1"/>
    <col min="3" max="5" width="10.8515625" style="0" customWidth="1"/>
  </cols>
  <sheetData>
    <row r="1" spans="1:7" ht="18.75">
      <c r="A1" s="45" t="s">
        <v>0</v>
      </c>
      <c r="B1" s="45"/>
      <c r="C1" s="45"/>
      <c r="D1" s="45"/>
      <c r="E1" s="45"/>
      <c r="F1" s="45"/>
      <c r="G1" s="45"/>
    </row>
    <row r="2" spans="1:7" ht="18.75">
      <c r="A2" s="45" t="s">
        <v>1</v>
      </c>
      <c r="B2" s="45"/>
      <c r="C2" s="45"/>
      <c r="D2" s="45"/>
      <c r="E2" s="45"/>
      <c r="F2" s="45"/>
      <c r="G2" s="45"/>
    </row>
    <row r="3" spans="1:7" ht="18.75">
      <c r="A3" s="45" t="s">
        <v>2</v>
      </c>
      <c r="B3" s="45"/>
      <c r="C3" s="45"/>
      <c r="D3" s="45"/>
      <c r="E3" s="45"/>
      <c r="F3" s="45"/>
      <c r="G3" s="45"/>
    </row>
    <row r="4" spans="1:4" ht="18.75">
      <c r="A4" s="1"/>
      <c r="B4" s="1"/>
      <c r="C4" s="1"/>
      <c r="D4" s="1"/>
    </row>
    <row r="5" spans="1:7" ht="13.5" thickBot="1">
      <c r="A5" s="46" t="s">
        <v>3</v>
      </c>
      <c r="B5" s="46"/>
      <c r="C5" s="46"/>
      <c r="D5" s="46"/>
      <c r="E5" s="46"/>
      <c r="F5" s="46"/>
      <c r="G5" s="46"/>
    </row>
    <row r="6" spans="1:7" ht="32.25" customHeight="1">
      <c r="A6" s="2"/>
      <c r="B6" s="3"/>
      <c r="C6" s="41" t="s">
        <v>4</v>
      </c>
      <c r="D6" s="41" t="s">
        <v>5</v>
      </c>
      <c r="E6" s="41" t="s">
        <v>6</v>
      </c>
      <c r="F6" s="43" t="s">
        <v>7</v>
      </c>
      <c r="G6" s="44"/>
    </row>
    <row r="7" spans="1:7" ht="15.75" thickBot="1">
      <c r="A7" s="4"/>
      <c r="B7" s="5"/>
      <c r="C7" s="42"/>
      <c r="D7" s="42"/>
      <c r="E7" s="42"/>
      <c r="F7" s="6" t="s">
        <v>8</v>
      </c>
      <c r="G7" s="7" t="s">
        <v>9</v>
      </c>
    </row>
    <row r="8" spans="1:7" ht="15">
      <c r="A8" s="8"/>
      <c r="B8" s="9" t="s">
        <v>10</v>
      </c>
      <c r="C8" s="34">
        <v>76.21</v>
      </c>
      <c r="D8" s="34">
        <v>97.7</v>
      </c>
      <c r="E8" s="35">
        <v>97.6</v>
      </c>
      <c r="F8" s="35">
        <f aca="true" t="shared" si="0" ref="F8:F38">E8-D8</f>
        <v>-0.10000000000000853</v>
      </c>
      <c r="G8" s="12">
        <f aca="true" t="shared" si="1" ref="G8:G38">IF(D8&lt;&gt;0,F8/D8,"")</f>
        <v>-0.001023541453428951</v>
      </c>
    </row>
    <row r="9" spans="1:7" ht="15">
      <c r="A9" s="13"/>
      <c r="B9" s="14" t="s">
        <v>11</v>
      </c>
      <c r="C9" s="15">
        <v>3.63</v>
      </c>
      <c r="D9" s="15">
        <v>15.1</v>
      </c>
      <c r="E9" s="15">
        <v>14</v>
      </c>
      <c r="F9" s="11">
        <f t="shared" si="0"/>
        <v>-1.0999999999999996</v>
      </c>
      <c r="G9" s="12">
        <f t="shared" si="1"/>
        <v>-0.07284768211920528</v>
      </c>
    </row>
    <row r="10" spans="1:7" ht="15">
      <c r="A10" s="13"/>
      <c r="B10" s="16" t="s">
        <v>12</v>
      </c>
      <c r="C10" s="15">
        <v>8.63</v>
      </c>
      <c r="D10" s="15">
        <v>5.1</v>
      </c>
      <c r="E10" s="15">
        <v>3</v>
      </c>
      <c r="F10" s="17">
        <f t="shared" si="0"/>
        <v>-2.0999999999999996</v>
      </c>
      <c r="G10" s="18">
        <f t="shared" si="1"/>
        <v>-0.4117647058823529</v>
      </c>
    </row>
    <row r="11" spans="1:7" ht="15">
      <c r="A11" s="13"/>
      <c r="B11" s="16" t="s">
        <v>13</v>
      </c>
      <c r="C11" s="15">
        <v>1.74</v>
      </c>
      <c r="D11" s="32">
        <v>0</v>
      </c>
      <c r="E11" s="32">
        <v>0</v>
      </c>
      <c r="F11" s="32">
        <f t="shared" si="0"/>
        <v>0</v>
      </c>
      <c r="G11" s="19" t="str">
        <f>IF(D11&lt;&gt;0,F11/D11,"N/A  ")</f>
        <v>N/A  </v>
      </c>
    </row>
    <row r="12" spans="1:7" ht="15">
      <c r="A12" s="13"/>
      <c r="B12" s="16" t="s">
        <v>14</v>
      </c>
      <c r="C12" s="15">
        <v>62.21</v>
      </c>
      <c r="D12" s="15">
        <v>77.5</v>
      </c>
      <c r="E12" s="15">
        <v>80.6</v>
      </c>
      <c r="F12" s="17">
        <f t="shared" si="0"/>
        <v>3.0999999999999943</v>
      </c>
      <c r="G12" s="18">
        <f t="shared" si="1"/>
        <v>0.039999999999999925</v>
      </c>
    </row>
    <row r="13" spans="1:7" ht="18">
      <c r="A13" s="8"/>
      <c r="B13" s="9" t="s">
        <v>15</v>
      </c>
      <c r="C13" s="10">
        <v>7.5</v>
      </c>
      <c r="D13" s="32">
        <v>0</v>
      </c>
      <c r="E13" s="32">
        <v>0</v>
      </c>
      <c r="F13" s="32">
        <f t="shared" si="0"/>
        <v>0</v>
      </c>
      <c r="G13" s="33" t="str">
        <f>IF(D13&lt;&gt;0,F13/D13,"N/A  ")</f>
        <v>N/A  </v>
      </c>
    </row>
    <row r="14" spans="1:7" ht="15">
      <c r="A14" s="8"/>
      <c r="B14" s="9" t="s">
        <v>16</v>
      </c>
      <c r="C14" s="10">
        <v>14.62</v>
      </c>
      <c r="D14" s="10">
        <v>14.71</v>
      </c>
      <c r="E14" s="10">
        <v>14.71</v>
      </c>
      <c r="F14" s="32">
        <f t="shared" si="0"/>
        <v>0</v>
      </c>
      <c r="G14" s="36">
        <f t="shared" si="1"/>
        <v>0</v>
      </c>
    </row>
    <row r="15" spans="1:7" ht="15">
      <c r="A15" s="8"/>
      <c r="B15" s="9" t="s">
        <v>17</v>
      </c>
      <c r="C15" s="10">
        <v>18.18</v>
      </c>
      <c r="D15" s="10">
        <v>20</v>
      </c>
      <c r="E15" s="10">
        <v>20.5</v>
      </c>
      <c r="F15" s="11">
        <f t="shared" si="0"/>
        <v>0.5</v>
      </c>
      <c r="G15" s="12">
        <f t="shared" si="1"/>
        <v>0.025</v>
      </c>
    </row>
    <row r="16" spans="1:7" ht="15">
      <c r="A16" s="8"/>
      <c r="B16" s="9" t="s">
        <v>18</v>
      </c>
      <c r="C16" s="10">
        <v>11.41</v>
      </c>
      <c r="D16" s="10">
        <v>12.9</v>
      </c>
      <c r="E16" s="10">
        <v>11.4</v>
      </c>
      <c r="F16" s="11">
        <f t="shared" si="0"/>
        <v>-1.5</v>
      </c>
      <c r="G16" s="12">
        <f t="shared" si="1"/>
        <v>-0.11627906976744186</v>
      </c>
    </row>
    <row r="17" spans="1:7" ht="18">
      <c r="A17" s="8"/>
      <c r="B17" s="9" t="s">
        <v>19</v>
      </c>
      <c r="C17" s="10">
        <v>32.19</v>
      </c>
      <c r="D17" s="10">
        <v>6.5</v>
      </c>
      <c r="E17" s="10">
        <v>4.64</v>
      </c>
      <c r="F17" s="11">
        <f t="shared" si="0"/>
        <v>-1.8600000000000003</v>
      </c>
      <c r="G17" s="12">
        <f t="shared" si="1"/>
        <v>-0.2861538461538462</v>
      </c>
    </row>
    <row r="18" spans="1:7" ht="15">
      <c r="A18" s="8"/>
      <c r="B18" s="9" t="s">
        <v>20</v>
      </c>
      <c r="C18" s="10">
        <v>13.36</v>
      </c>
      <c r="D18" s="10">
        <v>18</v>
      </c>
      <c r="E18" s="10">
        <v>18</v>
      </c>
      <c r="F18" s="32">
        <f t="shared" si="0"/>
        <v>0</v>
      </c>
      <c r="G18" s="36">
        <f t="shared" si="1"/>
        <v>0</v>
      </c>
    </row>
    <row r="19" spans="1:7" ht="15">
      <c r="A19" s="8"/>
      <c r="B19" s="9" t="s">
        <v>21</v>
      </c>
      <c r="C19" s="10">
        <v>31.68</v>
      </c>
      <c r="D19" s="10">
        <v>33</v>
      </c>
      <c r="E19" s="10">
        <v>28.2</v>
      </c>
      <c r="F19" s="11">
        <f t="shared" si="0"/>
        <v>-4.800000000000001</v>
      </c>
      <c r="G19" s="12">
        <f t="shared" si="1"/>
        <v>-0.14545454545454548</v>
      </c>
    </row>
    <row r="20" spans="1:7" ht="18">
      <c r="A20" s="8"/>
      <c r="B20" s="9" t="s">
        <v>22</v>
      </c>
      <c r="C20" s="10">
        <v>250.754104</v>
      </c>
      <c r="D20" s="10">
        <v>294.1</v>
      </c>
      <c r="E20" s="10">
        <v>335.25</v>
      </c>
      <c r="F20" s="11">
        <f t="shared" si="0"/>
        <v>41.14999999999998</v>
      </c>
      <c r="G20" s="12">
        <f t="shared" si="1"/>
        <v>0.13991839510370613</v>
      </c>
    </row>
    <row r="21" spans="1:7" ht="15">
      <c r="A21" s="8"/>
      <c r="B21" s="9" t="s">
        <v>23</v>
      </c>
      <c r="C21" s="10">
        <v>88.39</v>
      </c>
      <c r="D21" s="10">
        <v>90</v>
      </c>
      <c r="E21" s="10">
        <v>114.44</v>
      </c>
      <c r="F21" s="11">
        <f>E21-D21</f>
        <v>24.439999999999998</v>
      </c>
      <c r="G21" s="12">
        <f>IF(D21&lt;&gt;0,F21/D21,"")</f>
        <v>0.27155555555555555</v>
      </c>
    </row>
    <row r="22" spans="1:7" ht="15">
      <c r="A22" s="8"/>
      <c r="B22" s="9" t="s">
        <v>24</v>
      </c>
      <c r="C22" s="10">
        <v>12.15</v>
      </c>
      <c r="D22" s="10">
        <v>12.16</v>
      </c>
      <c r="E22" s="10">
        <v>12.15</v>
      </c>
      <c r="F22" s="11">
        <f>E22-D22</f>
        <v>-0.009999999999999787</v>
      </c>
      <c r="G22" s="12">
        <f>IF(D22&lt;&gt;0,F22/D22,"")</f>
        <v>-0.0008223684210526141</v>
      </c>
    </row>
    <row r="23" spans="1:7" ht="15">
      <c r="A23" s="8"/>
      <c r="B23" s="9" t="s">
        <v>25</v>
      </c>
      <c r="C23" s="10">
        <v>84.51</v>
      </c>
      <c r="D23" s="10">
        <v>86.85</v>
      </c>
      <c r="E23" s="10">
        <v>90.87</v>
      </c>
      <c r="F23" s="11">
        <f>E23-D23</f>
        <v>4.02000000000001</v>
      </c>
      <c r="G23" s="12">
        <f>IF(D23&lt;&gt;0,F23/D23,"")</f>
        <v>0.046286701208981124</v>
      </c>
    </row>
    <row r="24" spans="1:7" ht="15">
      <c r="A24" s="8"/>
      <c r="B24" s="9" t="s">
        <v>26</v>
      </c>
      <c r="C24" s="10">
        <v>25.74</v>
      </c>
      <c r="D24" s="10">
        <v>26.5</v>
      </c>
      <c r="E24" s="10">
        <v>29</v>
      </c>
      <c r="F24" s="11">
        <f t="shared" si="0"/>
        <v>2.5</v>
      </c>
      <c r="G24" s="12">
        <f t="shared" si="1"/>
        <v>0.09433962264150944</v>
      </c>
    </row>
    <row r="25" spans="1:7" ht="15">
      <c r="A25" s="8"/>
      <c r="B25" s="9" t="s">
        <v>27</v>
      </c>
      <c r="C25" s="10">
        <v>14.427000000000001</v>
      </c>
      <c r="D25" s="10">
        <v>13.89</v>
      </c>
      <c r="E25" s="10">
        <v>13.89</v>
      </c>
      <c r="F25" s="32">
        <f t="shared" si="0"/>
        <v>0</v>
      </c>
      <c r="G25" s="36">
        <f t="shared" si="1"/>
        <v>0</v>
      </c>
    </row>
    <row r="26" spans="1:7" ht="15">
      <c r="A26" s="8"/>
      <c r="B26" s="9" t="s">
        <v>28</v>
      </c>
      <c r="C26" s="10">
        <v>36.91</v>
      </c>
      <c r="D26" s="10">
        <v>40.05</v>
      </c>
      <c r="E26" s="10">
        <v>43.18</v>
      </c>
      <c r="F26" s="11">
        <f>E26-D26</f>
        <v>3.1300000000000026</v>
      </c>
      <c r="G26" s="12">
        <f>IF(D26&lt;&gt;0,F26/D26,"")</f>
        <v>0.07815230961298383</v>
      </c>
    </row>
    <row r="27" spans="1:7" ht="15">
      <c r="A27" s="8"/>
      <c r="B27" s="9" t="s">
        <v>29</v>
      </c>
      <c r="C27" s="10">
        <v>50.74</v>
      </c>
      <c r="D27" s="10">
        <v>50.74</v>
      </c>
      <c r="E27" s="10">
        <v>52.74</v>
      </c>
      <c r="F27" s="11">
        <f>E27-D27</f>
        <v>2</v>
      </c>
      <c r="G27" s="12">
        <f>IF(D27&lt;&gt;0,F27/D27,"")</f>
        <v>0.039416633819471816</v>
      </c>
    </row>
    <row r="28" spans="1:7" ht="15">
      <c r="A28" s="8"/>
      <c r="B28" s="9" t="s">
        <v>30</v>
      </c>
      <c r="C28" s="10">
        <v>17.82</v>
      </c>
      <c r="D28" s="10">
        <v>18.59</v>
      </c>
      <c r="E28" s="10">
        <v>17.5</v>
      </c>
      <c r="F28" s="11">
        <f>E28-D28</f>
        <v>-1.0899999999999999</v>
      </c>
      <c r="G28" s="12">
        <f>IF(D28&lt;&gt;0,F28/D28,"")</f>
        <v>-0.058633674018289395</v>
      </c>
    </row>
    <row r="29" spans="1:7" ht="15">
      <c r="A29" s="8"/>
      <c r="B29" s="9" t="s">
        <v>31</v>
      </c>
      <c r="C29" s="10">
        <v>17.34</v>
      </c>
      <c r="D29" s="10">
        <v>17.6</v>
      </c>
      <c r="E29" s="10">
        <v>19.5</v>
      </c>
      <c r="F29" s="11">
        <f t="shared" si="0"/>
        <v>1.8999999999999986</v>
      </c>
      <c r="G29" s="12">
        <f t="shared" si="1"/>
        <v>0.10795454545454536</v>
      </c>
    </row>
    <row r="30" spans="1:7" ht="15">
      <c r="A30" s="8"/>
      <c r="B30" s="9" t="s">
        <v>32</v>
      </c>
      <c r="C30" s="10">
        <v>21.03</v>
      </c>
      <c r="D30" s="10">
        <v>21.27</v>
      </c>
      <c r="E30" s="10">
        <v>22.17</v>
      </c>
      <c r="F30" s="11">
        <f t="shared" si="0"/>
        <v>0.9000000000000021</v>
      </c>
      <c r="G30" s="12">
        <f t="shared" si="1"/>
        <v>0.04231311706629065</v>
      </c>
    </row>
    <row r="31" spans="1:7" ht="15">
      <c r="A31" s="8"/>
      <c r="B31" s="20" t="s">
        <v>33</v>
      </c>
      <c r="C31" s="21">
        <v>5.006</v>
      </c>
      <c r="D31" s="21">
        <v>5.92</v>
      </c>
      <c r="E31" s="21">
        <v>6.48</v>
      </c>
      <c r="F31" s="11">
        <f t="shared" si="0"/>
        <v>0.5600000000000005</v>
      </c>
      <c r="G31" s="12">
        <f t="shared" si="1"/>
        <v>0.09459459459459468</v>
      </c>
    </row>
    <row r="32" spans="1:7" ht="15">
      <c r="A32" s="8"/>
      <c r="B32" s="20" t="s">
        <v>34</v>
      </c>
      <c r="C32" s="21">
        <v>294.25399999999996</v>
      </c>
      <c r="D32" s="21">
        <v>330.51</v>
      </c>
      <c r="E32" s="21">
        <v>341.26</v>
      </c>
      <c r="F32" s="11">
        <f t="shared" si="0"/>
        <v>10.75</v>
      </c>
      <c r="G32" s="12">
        <f t="shared" si="1"/>
        <v>0.03252549090799068</v>
      </c>
    </row>
    <row r="33" spans="1:7" ht="15">
      <c r="A33" s="8"/>
      <c r="B33" s="9" t="s">
        <v>35</v>
      </c>
      <c r="C33" s="10">
        <v>236.475</v>
      </c>
      <c r="D33" s="10">
        <v>265.16</v>
      </c>
      <c r="E33" s="10">
        <v>292.99</v>
      </c>
      <c r="F33" s="11">
        <f t="shared" si="0"/>
        <v>27.829999999999984</v>
      </c>
      <c r="G33" s="12">
        <f t="shared" si="1"/>
        <v>0.10495549856690294</v>
      </c>
    </row>
    <row r="34" spans="1:7" ht="15">
      <c r="A34" s="8"/>
      <c r="B34" s="22" t="s">
        <v>36</v>
      </c>
      <c r="C34" s="11">
        <v>4.28</v>
      </c>
      <c r="D34" s="11">
        <v>4.28</v>
      </c>
      <c r="E34" s="11">
        <v>4.47</v>
      </c>
      <c r="F34" s="11">
        <f t="shared" si="0"/>
        <v>0.1899999999999995</v>
      </c>
      <c r="G34" s="12">
        <f t="shared" si="1"/>
        <v>0.04439252336448586</v>
      </c>
    </row>
    <row r="35" spans="1:7" ht="15">
      <c r="A35" s="8"/>
      <c r="B35" s="22" t="s">
        <v>37</v>
      </c>
      <c r="C35" s="11">
        <v>25.745</v>
      </c>
      <c r="D35" s="11">
        <v>27.31</v>
      </c>
      <c r="E35" s="11">
        <v>28.6</v>
      </c>
      <c r="F35" s="11">
        <f t="shared" si="0"/>
        <v>1.2900000000000027</v>
      </c>
      <c r="G35" s="12">
        <f t="shared" si="1"/>
        <v>0.04723544489198106</v>
      </c>
    </row>
    <row r="36" spans="1:7" ht="15">
      <c r="A36" s="8"/>
      <c r="B36" s="22" t="s">
        <v>38</v>
      </c>
      <c r="C36" s="11">
        <v>103.76</v>
      </c>
      <c r="D36" s="11">
        <v>164.72</v>
      </c>
      <c r="E36" s="11">
        <v>179.2</v>
      </c>
      <c r="F36" s="11">
        <f t="shared" si="0"/>
        <v>14.47999999999999</v>
      </c>
      <c r="G36" s="12">
        <f t="shared" si="1"/>
        <v>0.08790675084992709</v>
      </c>
    </row>
    <row r="37" spans="1:7" ht="18.75" thickBot="1">
      <c r="A37" s="23"/>
      <c r="B37" s="24" t="s">
        <v>39</v>
      </c>
      <c r="C37" s="25">
        <v>13.69</v>
      </c>
      <c r="D37" s="25">
        <v>12.78</v>
      </c>
      <c r="E37" s="25">
        <v>15.25</v>
      </c>
      <c r="F37" s="25">
        <f t="shared" si="0"/>
        <v>2.4700000000000006</v>
      </c>
      <c r="G37" s="26">
        <f t="shared" si="1"/>
        <v>0.19327073552425672</v>
      </c>
    </row>
    <row r="38" spans="1:7" ht="15.75" thickBot="1" thickTop="1">
      <c r="A38" s="27" t="s">
        <v>40</v>
      </c>
      <c r="B38" s="28"/>
      <c r="C38" s="29">
        <f>SUM(C8,C13:C37)</f>
        <v>1508.1711039999998</v>
      </c>
      <c r="D38" s="29">
        <f>SUM(D8,D13:D37)</f>
        <v>1685.24</v>
      </c>
      <c r="E38" s="29">
        <f>SUM(E8,E13:E37)</f>
        <v>1813.99</v>
      </c>
      <c r="F38" s="29">
        <f t="shared" si="0"/>
        <v>128.75</v>
      </c>
      <c r="G38" s="30">
        <f t="shared" si="1"/>
        <v>0.07639861384728584</v>
      </c>
    </row>
    <row r="39" spans="1:4" ht="12.75">
      <c r="A39" s="38" t="s">
        <v>41</v>
      </c>
      <c r="B39" s="38"/>
      <c r="C39" s="38"/>
      <c r="D39" s="38"/>
    </row>
    <row r="40" spans="1:4" ht="12.75">
      <c r="A40" s="31" t="s">
        <v>42</v>
      </c>
      <c r="B40" s="31"/>
      <c r="C40" s="31"/>
      <c r="D40" s="31"/>
    </row>
    <row r="41" spans="1:7" ht="12.75">
      <c r="A41" s="39" t="s">
        <v>43</v>
      </c>
      <c r="B41" s="40"/>
      <c r="C41" s="40"/>
      <c r="D41" s="40"/>
      <c r="E41" s="40"/>
      <c r="F41" s="40"/>
      <c r="G41" s="40"/>
    </row>
    <row r="42" spans="1:7" ht="12.75">
      <c r="A42" s="39" t="s">
        <v>44</v>
      </c>
      <c r="B42" s="40"/>
      <c r="C42" s="40"/>
      <c r="D42" s="40"/>
      <c r="E42" s="40"/>
      <c r="F42" s="40"/>
      <c r="G42" s="40"/>
    </row>
    <row r="43" spans="1:7" ht="13.5">
      <c r="A43" s="37" t="s">
        <v>45</v>
      </c>
      <c r="B43" s="37"/>
      <c r="C43" s="37"/>
      <c r="D43" s="37"/>
      <c r="E43" s="37"/>
      <c r="F43" s="37"/>
      <c r="G43" s="37"/>
    </row>
    <row r="44" spans="1:7" ht="13.5">
      <c r="A44" s="37" t="s">
        <v>46</v>
      </c>
      <c r="B44" s="37"/>
      <c r="C44" s="37"/>
      <c r="D44" s="37"/>
      <c r="E44" s="37"/>
      <c r="F44" s="37"/>
      <c r="G44" s="37"/>
    </row>
  </sheetData>
  <mergeCells count="13">
    <mergeCell ref="A1:G1"/>
    <mergeCell ref="A2:G2"/>
    <mergeCell ref="A3:G3"/>
    <mergeCell ref="A5:G5"/>
    <mergeCell ref="C6:C7"/>
    <mergeCell ref="D6:D7"/>
    <mergeCell ref="E6:E7"/>
    <mergeCell ref="F6:G6"/>
    <mergeCell ref="A44:G44"/>
    <mergeCell ref="A39:D39"/>
    <mergeCell ref="A41:G41"/>
    <mergeCell ref="A42:G42"/>
    <mergeCell ref="A43:G43"/>
  </mergeCells>
  <printOptions/>
  <pageMargins left="0.75" right="0.75" top="1" bottom="1" header="0.5" footer="0.5"/>
  <pageSetup firstPageNumber="7" useFirstPageNumber="1" fitToHeight="1" fitToWidth="1" horizontalDpi="600" verticalDpi="600" orientation="portrait" scale="89" r:id="rId1"/>
  <headerFooter alignWithMargins="0">
    <oddFooter>&amp;C&amp;"Times New Roman,Regular"Summary Tables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nsfuser</cp:lastModifiedBy>
  <cp:lastPrinted>2007-01-26T18:50:21Z</cp:lastPrinted>
  <dcterms:created xsi:type="dcterms:W3CDTF">2007-01-26T18:42:02Z</dcterms:created>
  <dcterms:modified xsi:type="dcterms:W3CDTF">2007-01-30T20:16:30Z</dcterms:modified>
  <cp:category/>
  <cp:version/>
  <cp:contentType/>
  <cp:contentStatus/>
</cp:coreProperties>
</file>